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560" activeTab="0"/>
  </bookViews>
  <sheets>
    <sheet name="PB" sheetId="1" r:id="rId1"/>
    <sheet name="PV" sheetId="2" r:id="rId2"/>
    <sheet name="Resumen" sheetId="6" r:id="rId3"/>
    <sheet name="Space" sheetId="8" r:id="rId4"/>
    <sheet name="$-Gstos_PB" sheetId="14" r:id="rId5"/>
    <sheet name="$-Gstos_PV" sheetId="15" r:id="rId6"/>
  </sheets>
  <externalReferences>
    <externalReference r:id="rId9"/>
    <externalReference r:id="rId10"/>
    <externalReference r:id="rId11"/>
  </externalReferences>
  <definedNames/>
  <calcPr calcId="181029"/>
  <extLst/>
</workbook>
</file>

<file path=xl/sharedStrings.xml><?xml version="1.0" encoding="utf-8"?>
<sst xmlns="http://schemas.openxmlformats.org/spreadsheetml/2006/main" count="1064" uniqueCount="768">
  <si>
    <t>Nombre de la Cuenta</t>
  </si>
  <si>
    <t>**  I N G R E S O S  **</t>
  </si>
  <si>
    <t>MATRICULAS</t>
  </si>
  <si>
    <t>RENOVACIONES</t>
  </si>
  <si>
    <t>INSCRIPCION DE ACTOS Y DOCUMENTOS</t>
  </si>
  <si>
    <t>FORMULARIOS DE INSCRIPCION</t>
  </si>
  <si>
    <t>CERTIFICADOS</t>
  </si>
  <si>
    <t>DEL REGISTRO DE PROPONENTES</t>
  </si>
  <si>
    <t>DEL REGISTRO DE LAS ESAL</t>
  </si>
  <si>
    <t>CONCILIACION Y ARBITRAJE</t>
  </si>
  <si>
    <t>VENTA DE INFORMACION COMERCIAL PUBLICA</t>
  </si>
  <si>
    <t>FINANCIEROS</t>
  </si>
  <si>
    <t>DIVERSOS</t>
  </si>
  <si>
    <t>AFILIACIONES</t>
  </si>
  <si>
    <t>CAPACITACION</t>
  </si>
  <si>
    <t>DEPOSITO DE ESTADOS FINANCIEROS-PRIVADO</t>
  </si>
  <si>
    <t>COPIAS Y FOTOCOPIAS-PRIVADO</t>
  </si>
  <si>
    <t>VENTA DE PUBLICIDAD</t>
  </si>
  <si>
    <t>ARRENDAMIENTOS</t>
  </si>
  <si>
    <t>SERVICIOS</t>
  </si>
  <si>
    <t>Total Ingresos Recursos Públicos</t>
  </si>
  <si>
    <t>DIVIDENDOS Y PARTICIPACIONES</t>
  </si>
  <si>
    <t>DIVIDENDOS</t>
  </si>
  <si>
    <t>VARIACIÓN EN $</t>
  </si>
  <si>
    <t>% DE CUMPLIMIENTO</t>
  </si>
  <si>
    <t>VENTA LIBRO DE ACCIONISTAS Y ACTAS DE ASAMBLEA</t>
  </si>
  <si>
    <t>Total Ingresos Recursos Privados</t>
  </si>
  <si>
    <t>CÁMARA DE COMERCIO DE CARTAGO</t>
  </si>
  <si>
    <t>CONCEPTO</t>
  </si>
  <si>
    <t>INGRESOS PÚBLICOS</t>
  </si>
  <si>
    <t>EGRESOS PÚBLICOS</t>
  </si>
  <si>
    <t>EXCEDENTES PÚBLICO</t>
  </si>
  <si>
    <t>INGRESOS PRIVADOS</t>
  </si>
  <si>
    <t>EGRESOS PRIVADOS</t>
  </si>
  <si>
    <t>EXCEDENTE TOTAL</t>
  </si>
  <si>
    <t>**  G A S T O S  **</t>
  </si>
  <si>
    <t>GASTOS DE PERSONAL</t>
  </si>
  <si>
    <t>HONORARIOS</t>
  </si>
  <si>
    <t>IMPUESTOS</t>
  </si>
  <si>
    <t>CONTRIBUCIONES Y AFILIACIONES</t>
  </si>
  <si>
    <t>SEGUROS</t>
  </si>
  <si>
    <t>MANTENIMIENTO Y REPARACIONES</t>
  </si>
  <si>
    <t>GASTOS DE VIAJE</t>
  </si>
  <si>
    <t>DEPRECIACIONES</t>
  </si>
  <si>
    <t>AMORTIZACIONES</t>
  </si>
  <si>
    <t>GASTOS EXTRAORDINARIOS</t>
  </si>
  <si>
    <t>Total gastos Recursos Públicos</t>
  </si>
  <si>
    <t>INGRESOS</t>
  </si>
  <si>
    <t>GASTOS</t>
  </si>
  <si>
    <t>Excedentes Públicos</t>
  </si>
  <si>
    <t>Total gastos Recursos Privados</t>
  </si>
  <si>
    <t>VARIACIÓN PORCENTUAL</t>
  </si>
  <si>
    <t>Excedentes Privados</t>
  </si>
  <si>
    <t>EXCEDENTES PRIVADO</t>
  </si>
  <si>
    <t>ARRENDAMIENTO LOCALES</t>
  </si>
  <si>
    <t>ARRENDAMIENTO AUDITORIOS</t>
  </si>
  <si>
    <t>COMPITE 360</t>
  </si>
  <si>
    <t>PORCENTAJE EJECUTADO CON RESPECTO AL PRESUPUESTO  TOTAL AÑO 2021</t>
  </si>
  <si>
    <t>GASTOS LEGALES</t>
  </si>
  <si>
    <t xml:space="preserve">TOTAL PRESUPUESTO ENERO A DICIEMBRE DE 2021 </t>
  </si>
  <si>
    <t>DEVOLUCION INGRESOS AÑOS ANTERIORES</t>
  </si>
  <si>
    <t>% participación con respecto a los ingresos totales ejecutados</t>
  </si>
  <si>
    <t>TOTAL PRESUPUESTO ENERO A DICIEMBRE 2021</t>
  </si>
  <si>
    <t>INGRESOS EJERCICIOS ANTERIORES</t>
  </si>
  <si>
    <t>PRESUPUESTO TOTAL DE ENERO A DICIEMBRE 2021</t>
  </si>
  <si>
    <t>Codigo Cuenta</t>
  </si>
  <si>
    <t>Debito</t>
  </si>
  <si>
    <t>Credito</t>
  </si>
  <si>
    <t>4</t>
  </si>
  <si>
    <t>4110</t>
  </si>
  <si>
    <t>INGRESOS OPERACIONALES PÚBLICOS</t>
  </si>
  <si>
    <t>411001</t>
  </si>
  <si>
    <t>DE LOS REGISTROS PUBLICOS</t>
  </si>
  <si>
    <t>41100101</t>
  </si>
  <si>
    <t>DEL REGISTRO MERCANTIL</t>
  </si>
  <si>
    <t>4110010101</t>
  </si>
  <si>
    <t>411001010101</t>
  </si>
  <si>
    <t>MATRICULA PERSONA NATURAL/JURIDICA</t>
  </si>
  <si>
    <t>411001010102</t>
  </si>
  <si>
    <t>MATRICULA ESTBLECIMIENTO</t>
  </si>
  <si>
    <t>411001010104</t>
  </si>
  <si>
    <t>DSCTO 100% MATRICULA LEY 1780 DE 2016</t>
  </si>
  <si>
    <t>4110010102</t>
  </si>
  <si>
    <t>411001010201</t>
  </si>
  <si>
    <t>RENOVACIONES PERSONA NATURAL/JURIDICA</t>
  </si>
  <si>
    <t>411001010202</t>
  </si>
  <si>
    <t>RENOVACIÓN ESTABLECIMIENTOS</t>
  </si>
  <si>
    <t>411001010206</t>
  </si>
  <si>
    <t>DSCTO 100% RENOVACION LEY 1780</t>
  </si>
  <si>
    <t>411001010207</t>
  </si>
  <si>
    <t>DSCTO 5% RENOVACION PN/JURIDICA DECRETO 1756</t>
  </si>
  <si>
    <t>411001010208</t>
  </si>
  <si>
    <t>DSCTO 5% REN ESTABLEC.DECRETO 1756</t>
  </si>
  <si>
    <t>4110010103</t>
  </si>
  <si>
    <t>411001010302</t>
  </si>
  <si>
    <t>INSCRIPCION ADMINISTRACION DE BIENES CCIALES</t>
  </si>
  <si>
    <t>411001010303</t>
  </si>
  <si>
    <t>INSCRIPCION ESTABLECIMIENTOS DE COMERCIO</t>
  </si>
  <si>
    <t>411001010304</t>
  </si>
  <si>
    <t>INSCRIPCION LIBROS DE COMERCIO</t>
  </si>
  <si>
    <t>411001010309</t>
  </si>
  <si>
    <t>INSCRIPCION EMPRESA ASOCIATIVA DE TRABAJO</t>
  </si>
  <si>
    <t>411001010310</t>
  </si>
  <si>
    <t>INSCRIPCION MATRICULA Y MUTACIONES</t>
  </si>
  <si>
    <t>411001010311</t>
  </si>
  <si>
    <t>DERECHOS DE INSCRIPCION ACTOS DOCUMENTALES</t>
  </si>
  <si>
    <t>411001010315</t>
  </si>
  <si>
    <t>INSCRIPCION CONCORDATO LIQUIDACION OBLIGATORI</t>
  </si>
  <si>
    <t>411001010320</t>
  </si>
  <si>
    <t>DSCTO 7% ACTOS Y DOCUMENTOS DECRETO 1756</t>
  </si>
  <si>
    <t>4110010104</t>
  </si>
  <si>
    <t>411001010401</t>
  </si>
  <si>
    <t>4110010105</t>
  </si>
  <si>
    <t>411001010501</t>
  </si>
  <si>
    <t>CERTIFICADOS DE MATRICULA MERCANTIL</t>
  </si>
  <si>
    <t>411001010502</t>
  </si>
  <si>
    <t>CERTIFICADOS EXISTENCIA Y REPRESENTAC.LEGAL</t>
  </si>
  <si>
    <t>411001010503</t>
  </si>
  <si>
    <t>CERTIFICADOS LIBROS DE COMERCIO</t>
  </si>
  <si>
    <t>411001010505</t>
  </si>
  <si>
    <t>CERTIFICADOS ESPECIALES</t>
  </si>
  <si>
    <t>411001010506</t>
  </si>
  <si>
    <t>DESCUENTO 7% CERT. MATRÍCULA DECRETO 1756</t>
  </si>
  <si>
    <t>411001010507</t>
  </si>
  <si>
    <t>DESCUENTO 5% CERT. EXISTENCIA DECRETO 1756</t>
  </si>
  <si>
    <t>411001010508</t>
  </si>
  <si>
    <t>DESCUENTO 5% CERT. LIBROS DECRETO 1756</t>
  </si>
  <si>
    <t>4110010106</t>
  </si>
  <si>
    <t>EXPEDICION DE COPIAS</t>
  </si>
  <si>
    <t>411001010601</t>
  </si>
  <si>
    <t>EXPDICION DE COPIAS PUBLICO</t>
  </si>
  <si>
    <t>41100102</t>
  </si>
  <si>
    <t>4110010201</t>
  </si>
  <si>
    <t>DERECHOS DE INSCRIPCION PROPONENTES</t>
  </si>
  <si>
    <t>4110010202</t>
  </si>
  <si>
    <t>DERECHOS DE RENOVACION PROPONENTES</t>
  </si>
  <si>
    <t>4110010203</t>
  </si>
  <si>
    <t>ACTUALIZACION DE PROPONENTES</t>
  </si>
  <si>
    <t>4110010204</t>
  </si>
  <si>
    <t>CERTIFICADOS DE PROPONENTES</t>
  </si>
  <si>
    <t>41100103</t>
  </si>
  <si>
    <t>4110010302</t>
  </si>
  <si>
    <t>CERTIFICADOS ESAL</t>
  </si>
  <si>
    <t>4110010304</t>
  </si>
  <si>
    <t>LIBROS ESAL</t>
  </si>
  <si>
    <t>4110010305</t>
  </si>
  <si>
    <t>RENOVACION INSCRIPCION ESAL</t>
  </si>
  <si>
    <t>4110010306</t>
  </si>
  <si>
    <t>DSCTO 5% RENOVACION ESAL DECRETO 1756</t>
  </si>
  <si>
    <t>4110010307</t>
  </si>
  <si>
    <t>DSCTO 5% CERT.ESAL DECRETO 1756</t>
  </si>
  <si>
    <t>4110010308</t>
  </si>
  <si>
    <t>411090</t>
  </si>
  <si>
    <t>41109001</t>
  </si>
  <si>
    <t>4110900101</t>
  </si>
  <si>
    <t>DEVOLUCIONES POR MATRICULAS</t>
  </si>
  <si>
    <t>411090010103</t>
  </si>
  <si>
    <t>DEVOLUCIONES AÑOS ANTERIORES</t>
  </si>
  <si>
    <t>41109003</t>
  </si>
  <si>
    <t>DEVOLUCION DEL REGISTRO DE LAS ESAL</t>
  </si>
  <si>
    <t>4110900301</t>
  </si>
  <si>
    <t>DEVOLUCIONS REGISTRO ESAL AÑOS ANTERIORES</t>
  </si>
  <si>
    <t>411090030101</t>
  </si>
  <si>
    <t>DEVOLUCIONES LIBRO ESAL</t>
  </si>
  <si>
    <t>41109004</t>
  </si>
  <si>
    <t>DEVOLUCIONES POR INSCRIPCION DE DOCUMENTOS</t>
  </si>
  <si>
    <t>4110900401</t>
  </si>
  <si>
    <t>4120</t>
  </si>
  <si>
    <t>OTROS INGRESOS OPERACIONALES</t>
  </si>
  <si>
    <t>412005</t>
  </si>
  <si>
    <t xml:space="preserve">OTROS INGRESOS OPERACIONALES </t>
  </si>
  <si>
    <t>41200504</t>
  </si>
  <si>
    <t>4120050408</t>
  </si>
  <si>
    <t>ADMINISTRACION CONCILIACION PUBLICO</t>
  </si>
  <si>
    <t>4120050410</t>
  </si>
  <si>
    <t>HONORARIOS CONCILIACION PUBLICO</t>
  </si>
  <si>
    <t>41200506</t>
  </si>
  <si>
    <t>SERVICIOS ESPECIALES Y VARIOS</t>
  </si>
  <si>
    <t>4120050603</t>
  </si>
  <si>
    <t>4210</t>
  </si>
  <si>
    <t>421005</t>
  </si>
  <si>
    <t>INTERESES</t>
  </si>
  <si>
    <t>4210051</t>
  </si>
  <si>
    <t>INTERESES GANADOS POR CUENTAS DE AHORRO</t>
  </si>
  <si>
    <t>4210053</t>
  </si>
  <si>
    <t>INTERESES GANADOS S/INVERSIONES EN TITULO PUB</t>
  </si>
  <si>
    <t>4215</t>
  </si>
  <si>
    <t>421505</t>
  </si>
  <si>
    <t>DE SOC. ANONIMAS / ASIMILADAS</t>
  </si>
  <si>
    <t>4215051</t>
  </si>
  <si>
    <t>DE SOC ANON. /ASIMIL.-PUBLICO</t>
  </si>
  <si>
    <t>4295</t>
  </si>
  <si>
    <t>429505</t>
  </si>
  <si>
    <t>APROVECHAMIENTOS</t>
  </si>
  <si>
    <t>4295051</t>
  </si>
  <si>
    <t>APROVECHAMIENTOS - PUBLICO</t>
  </si>
  <si>
    <t>429509</t>
  </si>
  <si>
    <t>SUBVENCIONES DEL GOBIERNO</t>
  </si>
  <si>
    <t>4295091</t>
  </si>
  <si>
    <t>SUBVENCIONES PUBLICO</t>
  </si>
  <si>
    <t>429509101</t>
  </si>
  <si>
    <t>PAEF-PROG.APOYO EMPRESA FORMALES-SUB NOMINA</t>
  </si>
  <si>
    <t>429549</t>
  </si>
  <si>
    <t>RECONOCIMIENTOS ISS</t>
  </si>
  <si>
    <t>4295491</t>
  </si>
  <si>
    <t>RECONOCIMIENTOS ISS - PUBLICO</t>
  </si>
  <si>
    <t>429595</t>
  </si>
  <si>
    <t>OTROS</t>
  </si>
  <si>
    <t>4295951</t>
  </si>
  <si>
    <t>OTROS - PUBLICO</t>
  </si>
  <si>
    <t>EXPEDICIÓN DE COPIAS</t>
  </si>
  <si>
    <t>5</t>
  </si>
  <si>
    <t>5105</t>
  </si>
  <si>
    <t>510506</t>
  </si>
  <si>
    <t>SUELDOS</t>
  </si>
  <si>
    <t>5105061</t>
  </si>
  <si>
    <t>SUELDOS-PUBLICO</t>
  </si>
  <si>
    <t>510515</t>
  </si>
  <si>
    <t>HORAS EXTRAS Y RECARGOS</t>
  </si>
  <si>
    <t>5105151</t>
  </si>
  <si>
    <t>HORA EXTRA Y RECARGO-PUBLICO</t>
  </si>
  <si>
    <t>510527</t>
  </si>
  <si>
    <t>AUXILIO DE TRANSPORTE</t>
  </si>
  <si>
    <t>5105271</t>
  </si>
  <si>
    <t>AUXILIO DE TRANSPORTE-PUBLICO</t>
  </si>
  <si>
    <t>510530</t>
  </si>
  <si>
    <t>CESANTIAS</t>
  </si>
  <si>
    <t>5105301</t>
  </si>
  <si>
    <t>CESANTIAS-PUBLICO</t>
  </si>
  <si>
    <t>510533</t>
  </si>
  <si>
    <t>INTERESES SOBRE CESANTIAS</t>
  </si>
  <si>
    <t>5105331</t>
  </si>
  <si>
    <t>INTERE.SOBRE CESANTIAS-PUBLICO</t>
  </si>
  <si>
    <t>510536</t>
  </si>
  <si>
    <t>PRIMA DE SERVICIOS</t>
  </si>
  <si>
    <t>5105361</t>
  </si>
  <si>
    <t>PRIMA DE SERVICIOS-PUBLICO</t>
  </si>
  <si>
    <t>510539</t>
  </si>
  <si>
    <t>VACACIONES</t>
  </si>
  <si>
    <t>5105391</t>
  </si>
  <si>
    <t>VACACIONES-PUBLICO</t>
  </si>
  <si>
    <t>510548</t>
  </si>
  <si>
    <t>BONIFICACIONES</t>
  </si>
  <si>
    <t>51054801</t>
  </si>
  <si>
    <t>BONIFICACIONES - PUBLICO</t>
  </si>
  <si>
    <t>510551</t>
  </si>
  <si>
    <t>DOTACION Y SUMINISTRO TRABAJAD</t>
  </si>
  <si>
    <t>5105511</t>
  </si>
  <si>
    <t>DOTACION-SUM TRABAJAD PUBLICO</t>
  </si>
  <si>
    <t>510563</t>
  </si>
  <si>
    <t>CAPACITACION AL PERSONAL</t>
  </si>
  <si>
    <t>5105631</t>
  </si>
  <si>
    <t>CAPACITACION PERSONAL-PUBLICO</t>
  </si>
  <si>
    <t>510568</t>
  </si>
  <si>
    <t>APORTES A.R.P</t>
  </si>
  <si>
    <t>5105681</t>
  </si>
  <si>
    <t>APORTES A.R.P - PUBLICO</t>
  </si>
  <si>
    <t>510569</t>
  </si>
  <si>
    <t>APORTES SEGURIDAD SOCIAL E.P.S</t>
  </si>
  <si>
    <t>5105691</t>
  </si>
  <si>
    <t>APORTE SEGUR.SOCIAL EPS-PUBLIC</t>
  </si>
  <si>
    <t>510570</t>
  </si>
  <si>
    <t>APORTES FONDO DE PEN/CESANT.</t>
  </si>
  <si>
    <t>5105701</t>
  </si>
  <si>
    <t>APORT.FONDO PENS/CESANT-PUBLIC</t>
  </si>
  <si>
    <t>510572</t>
  </si>
  <si>
    <t>APORTES CAJA DE COMPENSACION</t>
  </si>
  <si>
    <t>5105721</t>
  </si>
  <si>
    <t>APORT.CAJA COMP.FLIAR-PUBLICO</t>
  </si>
  <si>
    <t>510575</t>
  </si>
  <si>
    <t>APORTES I.C.B.F.</t>
  </si>
  <si>
    <t>5105751</t>
  </si>
  <si>
    <t>APORTES I.C.B.F. PUBLICO</t>
  </si>
  <si>
    <t>510578</t>
  </si>
  <si>
    <t>APORTES AL SENA</t>
  </si>
  <si>
    <t>5105781</t>
  </si>
  <si>
    <t>APORTES AL SENA PUBLICO</t>
  </si>
  <si>
    <t>510587</t>
  </si>
  <si>
    <t>SALUD OCUPACIONAL</t>
  </si>
  <si>
    <t>5105871</t>
  </si>
  <si>
    <t>SALUD OCUPACIONAL PUBLICO</t>
  </si>
  <si>
    <t>5110</t>
  </si>
  <si>
    <t>511010</t>
  </si>
  <si>
    <t>REVISORIA FISCAL</t>
  </si>
  <si>
    <t>5110101</t>
  </si>
  <si>
    <t>REVISORIA FISCAL - PUBLICO</t>
  </si>
  <si>
    <t>511035</t>
  </si>
  <si>
    <t>ASESORIA TECNICA</t>
  </si>
  <si>
    <t>5110351</t>
  </si>
  <si>
    <t>ASESORIA TECNICA-PUBLICA</t>
  </si>
  <si>
    <t>511035101</t>
  </si>
  <si>
    <t>HONORARIOS - PUBLICO</t>
  </si>
  <si>
    <t>5115</t>
  </si>
  <si>
    <t>511515</t>
  </si>
  <si>
    <t>IMP. A LA PROPIEDAD RAIZ</t>
  </si>
  <si>
    <t>5115151</t>
  </si>
  <si>
    <t>IMPUESTO PROPIED.RAIZ-PUBLICO</t>
  </si>
  <si>
    <t>511540</t>
  </si>
  <si>
    <t>DE VEHICULOS</t>
  </si>
  <si>
    <t>5115401</t>
  </si>
  <si>
    <t>DE VEHICULOS - PUBLICO</t>
  </si>
  <si>
    <t>511570</t>
  </si>
  <si>
    <t>IVA DESCONTABLE</t>
  </si>
  <si>
    <t>5115701</t>
  </si>
  <si>
    <t>IVA DESCONTABLE - PUBLICO</t>
  </si>
  <si>
    <t>I.V.A. DESCONTABLE PUB</t>
  </si>
  <si>
    <t>511570107</t>
  </si>
  <si>
    <t>IMPUESTO AL CONSUMO</t>
  </si>
  <si>
    <t>5120</t>
  </si>
  <si>
    <t>512010</t>
  </si>
  <si>
    <t>CONSTRUCCIONES Y EDIFICACIONES</t>
  </si>
  <si>
    <t>5120101</t>
  </si>
  <si>
    <t>CONSTRUCCIONES Y EDIFIC.PUBLIC</t>
  </si>
  <si>
    <t>512025</t>
  </si>
  <si>
    <t>EQUIPO DE COMPUT Y COMUNICAC.</t>
  </si>
  <si>
    <t>5120251</t>
  </si>
  <si>
    <t>EQUIPO DE COMP Y COM - PUBLICO</t>
  </si>
  <si>
    <t>5125</t>
  </si>
  <si>
    <t>512505</t>
  </si>
  <si>
    <t>CONTRIBUCIONES</t>
  </si>
  <si>
    <t>5125051</t>
  </si>
  <si>
    <t>CONTRIBUCIONES PUBLICO</t>
  </si>
  <si>
    <t>512510</t>
  </si>
  <si>
    <t>AFILIACIONES Y SOSTENIMIENTO</t>
  </si>
  <si>
    <t>5125101</t>
  </si>
  <si>
    <t>AFIL. Y SOSTEN - PUBLICO</t>
  </si>
  <si>
    <t>5130</t>
  </si>
  <si>
    <t>513005</t>
  </si>
  <si>
    <t>MANEJO</t>
  </si>
  <si>
    <t>5130051</t>
  </si>
  <si>
    <t>SEGUROS DE MANEJO PUBLICO</t>
  </si>
  <si>
    <t>513015</t>
  </si>
  <si>
    <t>CORRIENTE DEBIL</t>
  </si>
  <si>
    <t>5130151</t>
  </si>
  <si>
    <t>CORRIENTE DEBIL PUBLICO</t>
  </si>
  <si>
    <t>513025</t>
  </si>
  <si>
    <t>INCENDIO</t>
  </si>
  <si>
    <t>5130251</t>
  </si>
  <si>
    <t>INCENDIO PUBLICO</t>
  </si>
  <si>
    <t>513030</t>
  </si>
  <si>
    <t>TERREMOTO</t>
  </si>
  <si>
    <t>5130301</t>
  </si>
  <si>
    <t>TERREMOTO PUBLICO</t>
  </si>
  <si>
    <t>513035</t>
  </si>
  <si>
    <t>SUSTRACCION Y HURTO</t>
  </si>
  <si>
    <t>5130351</t>
  </si>
  <si>
    <t>SUSTRACCION Y HURTO PUBLICO</t>
  </si>
  <si>
    <t>513040</t>
  </si>
  <si>
    <t>FLOTA Y EQUIPO DE TRANSPORTE</t>
  </si>
  <si>
    <t>5130401</t>
  </si>
  <si>
    <t>FLOTA Y E/TRANSPORTE - PUBLICO</t>
  </si>
  <si>
    <t>513060</t>
  </si>
  <si>
    <t>RESPONSABILIDAD CIV. EXTRACONT</t>
  </si>
  <si>
    <t>5130601</t>
  </si>
  <si>
    <t>RESPONSAB.CIVIL EXTRACON.PUBLI</t>
  </si>
  <si>
    <t>513095</t>
  </si>
  <si>
    <t>5130951</t>
  </si>
  <si>
    <t>OTROS PUBLICO</t>
  </si>
  <si>
    <t>513095101</t>
  </si>
  <si>
    <t>TRANSPORTE VALORES-PUBLICO</t>
  </si>
  <si>
    <t>513095102</t>
  </si>
  <si>
    <t>ACTOS MAL INTENCIONADOS DE TER</t>
  </si>
  <si>
    <t>5135</t>
  </si>
  <si>
    <t>513505</t>
  </si>
  <si>
    <t>ASEO Y VIGILANCIA</t>
  </si>
  <si>
    <t>5135051</t>
  </si>
  <si>
    <t>ASEO Y VIGILANCIA PUBLICO</t>
  </si>
  <si>
    <t>513510</t>
  </si>
  <si>
    <t>TEMPORALES</t>
  </si>
  <si>
    <t>5135101</t>
  </si>
  <si>
    <t>TEMPORALES - PUBLICO</t>
  </si>
  <si>
    <t>513525</t>
  </si>
  <si>
    <t>ACUEDUCTO Y ALCANTARILLADO</t>
  </si>
  <si>
    <t>5135251</t>
  </si>
  <si>
    <t>513530</t>
  </si>
  <si>
    <t>ENERGIA ELECTRICA</t>
  </si>
  <si>
    <t>5135301</t>
  </si>
  <si>
    <t>ENERGIA ELECTRICA-PUBLICO</t>
  </si>
  <si>
    <t>513535</t>
  </si>
  <si>
    <t>TELEFONO</t>
  </si>
  <si>
    <t>5135351</t>
  </si>
  <si>
    <t>TELEFONO PUBLICO</t>
  </si>
  <si>
    <t>5135353</t>
  </si>
  <si>
    <t>SERVICIO INTENET PUBLICO</t>
  </si>
  <si>
    <t>513540</t>
  </si>
  <si>
    <t>5135401</t>
  </si>
  <si>
    <t>CORREO, PORTES Y TEL. PUBLICO</t>
  </si>
  <si>
    <t>513595</t>
  </si>
  <si>
    <t>5135951</t>
  </si>
  <si>
    <t>PUBLICOS</t>
  </si>
  <si>
    <t>513595101</t>
  </si>
  <si>
    <t>PUBLICIDAD</t>
  </si>
  <si>
    <t>513595102</t>
  </si>
  <si>
    <t>TRABAJO LITOGRAFICO-PUBLICO</t>
  </si>
  <si>
    <t>513595103</t>
  </si>
  <si>
    <t>OTROS TELEMERCADEOS PUBLICO</t>
  </si>
  <si>
    <t>5145</t>
  </si>
  <si>
    <t>514510</t>
  </si>
  <si>
    <t>CONSTRUCCIONES Y EDIFDICACI.</t>
  </si>
  <si>
    <t>5145101</t>
  </si>
  <si>
    <t>CONST. EDIFIC - PUBLICO</t>
  </si>
  <si>
    <t>514515</t>
  </si>
  <si>
    <t>MAQUINARIA Y EQUIPO</t>
  </si>
  <si>
    <t>5145151</t>
  </si>
  <si>
    <t>MAQUINARIA Y EQUIPO - PUBLICO</t>
  </si>
  <si>
    <t>514520</t>
  </si>
  <si>
    <t>EQUIPO DE OFICINA</t>
  </si>
  <si>
    <t>5145201</t>
  </si>
  <si>
    <t>EQUIPO DE OFICINA PUBLICO</t>
  </si>
  <si>
    <t>514525</t>
  </si>
  <si>
    <t>EQUIPO DE COMPUT./COMUNIC.</t>
  </si>
  <si>
    <t>5145251</t>
  </si>
  <si>
    <t>EQUIPO COMP./COMUN - PUBLICO</t>
  </si>
  <si>
    <t>514540</t>
  </si>
  <si>
    <t>5145401</t>
  </si>
  <si>
    <t>FLOTA E/TRANSP. - PUBLICO</t>
  </si>
  <si>
    <t>5155</t>
  </si>
  <si>
    <t>515505</t>
  </si>
  <si>
    <t>ALOJAMIENTO Y MANUTENCION</t>
  </si>
  <si>
    <t>5155051</t>
  </si>
  <si>
    <t>ALOJAMIEN.MANUTENCI-PUBLICO</t>
  </si>
  <si>
    <t>515515</t>
  </si>
  <si>
    <t>PASAJES AEREOS</t>
  </si>
  <si>
    <t>5155151</t>
  </si>
  <si>
    <t>PASAJES AEREOS - PUBLICO</t>
  </si>
  <si>
    <t>515520</t>
  </si>
  <si>
    <t>PASAJES TERRESTRES</t>
  </si>
  <si>
    <t>5155201</t>
  </si>
  <si>
    <t>515530</t>
  </si>
  <si>
    <t>VIATICOS</t>
  </si>
  <si>
    <t>5155301</t>
  </si>
  <si>
    <t>VIATICOS PUBLICOS</t>
  </si>
  <si>
    <t>5160</t>
  </si>
  <si>
    <t>516005</t>
  </si>
  <si>
    <t>5160051</t>
  </si>
  <si>
    <t>CONST. Y EDIFIC - PUBLICO</t>
  </si>
  <si>
    <t>5160053</t>
  </si>
  <si>
    <t>DEPRECIACIÓN CONSTRUCCIÓN PROPIEDAD AJENA</t>
  </si>
  <si>
    <t>516010</t>
  </si>
  <si>
    <t>5160101</t>
  </si>
  <si>
    <t>516015</t>
  </si>
  <si>
    <t>5160151</t>
  </si>
  <si>
    <t>516020</t>
  </si>
  <si>
    <t>EQUIPO DE COMPU / COMUNICACION</t>
  </si>
  <si>
    <t>5160201</t>
  </si>
  <si>
    <t>EQUIPO COMPUT / COM. - PUBLICO</t>
  </si>
  <si>
    <t>5165</t>
  </si>
  <si>
    <t>516510</t>
  </si>
  <si>
    <t>516510101</t>
  </si>
  <si>
    <t>INTANGIBLES-PUBLICO</t>
  </si>
  <si>
    <t>5195</t>
  </si>
  <si>
    <t>519510</t>
  </si>
  <si>
    <t>LIBROS, SUSCRIP., PERIOD, REV.</t>
  </si>
  <si>
    <t>5195101</t>
  </si>
  <si>
    <t>LIB, SUSCRIP, PER, REV-PUBLICO</t>
  </si>
  <si>
    <t>519525</t>
  </si>
  <si>
    <t>ELEMENTOS DE ASEO Y CAFETERIA</t>
  </si>
  <si>
    <t>5195251</t>
  </si>
  <si>
    <t>PUBLICO</t>
  </si>
  <si>
    <t>519525101</t>
  </si>
  <si>
    <t>ELEMENTOS DE ASEO-PUBLICO</t>
  </si>
  <si>
    <t>519525102</t>
  </si>
  <si>
    <t>ELEMENTOS DE CAFETERIA-PUBLICO</t>
  </si>
  <si>
    <t>519530</t>
  </si>
  <si>
    <t>UTILES, PAPELERIA Y FOTOCOPIAS</t>
  </si>
  <si>
    <t>5195301</t>
  </si>
  <si>
    <t>519530101</t>
  </si>
  <si>
    <t>UTILES - PAPELERIA-PUBLICO</t>
  </si>
  <si>
    <t>519535</t>
  </si>
  <si>
    <t>COMBUSTIBLES Y LUBRICANTES</t>
  </si>
  <si>
    <t>5195351</t>
  </si>
  <si>
    <t>COMBUSTIBLES / LUB. - PUBLICO</t>
  </si>
  <si>
    <t>519545</t>
  </si>
  <si>
    <t>TAXIS Y BUSES</t>
  </si>
  <si>
    <t>5195451</t>
  </si>
  <si>
    <t>TAXIS Y BUSES - PUBLICO</t>
  </si>
  <si>
    <t>519550</t>
  </si>
  <si>
    <t>GASTO POR EMISION FACTURACION ELECTRONICA</t>
  </si>
  <si>
    <t>5195501</t>
  </si>
  <si>
    <t>GASTO POR EMISION FACTURACION ELECTRONICA-PUB</t>
  </si>
  <si>
    <t>519550101</t>
  </si>
  <si>
    <t>GASTO POR EMISION FACTURACION ELECTRONICA PUB</t>
  </si>
  <si>
    <t>519560</t>
  </si>
  <si>
    <t>CASINOS Y RESTAURANTES</t>
  </si>
  <si>
    <t>5195601</t>
  </si>
  <si>
    <t>CASINOS Y REST. - PUBLICO</t>
  </si>
  <si>
    <t>51956010</t>
  </si>
  <si>
    <t>CASINO Y RESTAURANTES PUBLICOS</t>
  </si>
  <si>
    <t>519560101</t>
  </si>
  <si>
    <t>CASINOS Y RESTAURANTES PUBLICO</t>
  </si>
  <si>
    <t>519565</t>
  </si>
  <si>
    <t>PARQUEADEROS</t>
  </si>
  <si>
    <t>5195651</t>
  </si>
  <si>
    <t>PARQUEADEROS PUBLICO</t>
  </si>
  <si>
    <t>519595</t>
  </si>
  <si>
    <t>5195951</t>
  </si>
  <si>
    <t>519595195</t>
  </si>
  <si>
    <t>OTROS-PUBLICO</t>
  </si>
  <si>
    <t>5305</t>
  </si>
  <si>
    <t>530505</t>
  </si>
  <si>
    <t>GASTOS BANCARIOS</t>
  </si>
  <si>
    <t>5305051</t>
  </si>
  <si>
    <t>GASTOS BANCARIOS PUBLICO</t>
  </si>
  <si>
    <t>530505101</t>
  </si>
  <si>
    <t>GRAVAMEN DEL 4XMIL-PUBLICO</t>
  </si>
  <si>
    <t>530505102</t>
  </si>
  <si>
    <t>GASTOS RETEFUENTE-PUBLICO</t>
  </si>
  <si>
    <t>530515</t>
  </si>
  <si>
    <t>COMISIONES</t>
  </si>
  <si>
    <t>5305151</t>
  </si>
  <si>
    <t>COMISIONES PUBLICO</t>
  </si>
  <si>
    <t>41200501</t>
  </si>
  <si>
    <t>4120050101</t>
  </si>
  <si>
    <t>CUOTA DE AFILIACION PRIVADO</t>
  </si>
  <si>
    <t>4120050199</t>
  </si>
  <si>
    <t>AFILIACION OTROS PRIVADO</t>
  </si>
  <si>
    <t>41200502</t>
  </si>
  <si>
    <t>4120050201</t>
  </si>
  <si>
    <t>DIPLOMADOS, SEMINARIOS Y CURSOS PRIVADOS</t>
  </si>
  <si>
    <t>4120050605</t>
  </si>
  <si>
    <t>4120050606</t>
  </si>
  <si>
    <t>4120050616</t>
  </si>
  <si>
    <t>4120050618</t>
  </si>
  <si>
    <t>VENTA LIBRO DE ACCIONISTAS Y ACTAS DE ASAMBLE</t>
  </si>
  <si>
    <t>4120050619</t>
  </si>
  <si>
    <t>4210052</t>
  </si>
  <si>
    <t>INTERESES-PRIVADO</t>
  </si>
  <si>
    <t>4210056</t>
  </si>
  <si>
    <t>INTERESES GENERADOS S/INVERSIONES PRIVADO</t>
  </si>
  <si>
    <t>4215052</t>
  </si>
  <si>
    <t>DE SOC. ANON. /ASIMIL.-PRIVADO</t>
  </si>
  <si>
    <t>4220</t>
  </si>
  <si>
    <t>422010</t>
  </si>
  <si>
    <t>4220102</t>
  </si>
  <si>
    <t>CONSTRUC. Y EDIFIC. - PRIVADO</t>
  </si>
  <si>
    <t>422010201</t>
  </si>
  <si>
    <t>LOCALES-PRIVADO</t>
  </si>
  <si>
    <t>422010203</t>
  </si>
  <si>
    <t>SALONES-PRIVADO</t>
  </si>
  <si>
    <t>4235</t>
  </si>
  <si>
    <t>423595</t>
  </si>
  <si>
    <t>42359501</t>
  </si>
  <si>
    <t>SERVICIOS DE CAFETERIA PRIVADO</t>
  </si>
  <si>
    <t>4265</t>
  </si>
  <si>
    <t>INGRESOS DE EJERCICIOS ANTERIO</t>
  </si>
  <si>
    <t>426505</t>
  </si>
  <si>
    <t>ING. EJERCICIOS ANTERIORES</t>
  </si>
  <si>
    <t>4265052</t>
  </si>
  <si>
    <t>ING EJER/ANTERIORES - PRIVADO</t>
  </si>
  <si>
    <t>4295052</t>
  </si>
  <si>
    <t>APROVECHAMIENTOS - PRIVADO</t>
  </si>
  <si>
    <t>4295952</t>
  </si>
  <si>
    <t>OTROS - PRIVADO</t>
  </si>
  <si>
    <t>530520</t>
  </si>
  <si>
    <t>5315</t>
  </si>
  <si>
    <t>531515</t>
  </si>
  <si>
    <t>GASTOS EJERCIC. ANTERIORES</t>
  </si>
  <si>
    <t>4110010301</t>
  </si>
  <si>
    <t>DERECHOS DE INSCRIPCION ESAL</t>
  </si>
  <si>
    <t>DEVOLUCIONES DEL REGISTRO MERCANTIL</t>
  </si>
  <si>
    <t>4255</t>
  </si>
  <si>
    <t>INDEMNIZACIONES</t>
  </si>
  <si>
    <t>425505</t>
  </si>
  <si>
    <t>POR SINIESTRO</t>
  </si>
  <si>
    <t>4255051</t>
  </si>
  <si>
    <t>POR SINIESTRO - PUBLICO</t>
  </si>
  <si>
    <t>412090</t>
  </si>
  <si>
    <t>DEVOLUCION INGRESOS OPERACIONALES PRIVADOS</t>
  </si>
  <si>
    <t>41209001</t>
  </si>
  <si>
    <t>DEVOLUCION AFILIACIONES-PRIVADO</t>
  </si>
  <si>
    <t>4120900101</t>
  </si>
  <si>
    <t>4250</t>
  </si>
  <si>
    <t>RECUPERACIONES</t>
  </si>
  <si>
    <t>425050</t>
  </si>
  <si>
    <t>REINTEGRO OTROS COSTOS Y GASTO</t>
  </si>
  <si>
    <t>42505002</t>
  </si>
  <si>
    <t>RECUP. OTROS COSTOS GTOS.PRIVA</t>
  </si>
  <si>
    <t>4255052</t>
  </si>
  <si>
    <t>POR SINIESTRO - PRIVADO</t>
  </si>
  <si>
    <t>531520</t>
  </si>
  <si>
    <t>IMPUESTOS ASUMIDOS</t>
  </si>
  <si>
    <t>510549</t>
  </si>
  <si>
    <t>51054901</t>
  </si>
  <si>
    <t>COMISIONES-PUBLICO</t>
  </si>
  <si>
    <t>512095</t>
  </si>
  <si>
    <t>51209501</t>
  </si>
  <si>
    <t>CORREO, PORTES Y TELEGRAMAS</t>
  </si>
  <si>
    <t>5315201</t>
  </si>
  <si>
    <t>IMPUESTOS ASUMIDOS PUBLICO</t>
  </si>
  <si>
    <t>VENTA INFORMACION COMERCIAL PÚBLICA</t>
  </si>
  <si>
    <t>SERVICIOS (de Cafetería)</t>
  </si>
  <si>
    <t>CUENTA</t>
  </si>
  <si>
    <t>411001010301</t>
  </si>
  <si>
    <t>CAPTL.MATRIMONIAL Y LIQUIDACION SOCIEDAD CONY</t>
  </si>
  <si>
    <t>DEVOLUCION INGRESOS OPERACIONALES PUBLICO</t>
  </si>
  <si>
    <t xml:space="preserve"> </t>
  </si>
  <si>
    <t>513010</t>
  </si>
  <si>
    <t>CUMPLIMIENTO</t>
  </si>
  <si>
    <t>5130101</t>
  </si>
  <si>
    <t>SEGURO DE CUMPLIMIENTO PUBLICO</t>
  </si>
  <si>
    <t>5315151</t>
  </si>
  <si>
    <t>GASTOS EJE. ANTER. - PUBLICO</t>
  </si>
  <si>
    <t>4120050604</t>
  </si>
  <si>
    <t>VENTA DE INFORMACION COMERCIAL-PRIVADO</t>
  </si>
  <si>
    <t>512035</t>
  </si>
  <si>
    <t>EQUIPO HOTELES Y RESTAURANTES</t>
  </si>
  <si>
    <t>EJECUCIÓN ACUMULADA A 31 DE DICIEMBRE DE 2021</t>
  </si>
  <si>
    <t>EJECUCION PRESUPUESTAL DE INGRESOS Y GASTOS A 31 DE DICIEMBRE DE 2021 - RECURSOS PÚBLICOS</t>
  </si>
  <si>
    <t>EJECUCION PRESUPUESTAL DE INGRESOS Y GASTOS A 31 DE DICIEMBRE DE 2021 - RECURSOS PRIVADOS</t>
  </si>
  <si>
    <t>EJECUCIÓN PRESUPUESTAL  A 31 DE DICIEMBRE DE 2021</t>
  </si>
  <si>
    <t>EJECUCIÓN ACUMULADA A  31 DE DICIEMBRE DE 2020</t>
  </si>
  <si>
    <t>Comparativo Ejecución acumulada a 31 de octubre de 2021/31 de diciembre 2020</t>
  </si>
  <si>
    <t>EJECUCIÓN ACUMULADA A  31 DE DICIEMBRE DE 2021</t>
  </si>
  <si>
    <t>Comparativo Presupuesto total año 2021 - Ejecución acumulada a 31 de diciembre de 2021</t>
  </si>
  <si>
    <t>4210054</t>
  </si>
  <si>
    <t>INTERESES GANADOS POR PRESTAMOS PUBLICO</t>
  </si>
  <si>
    <t>4210055</t>
  </si>
  <si>
    <t>INTERESES GANADOS POR PRESTAMOS PRIVADOS</t>
  </si>
  <si>
    <t>51203501</t>
  </si>
  <si>
    <t>EQU HOTEL Y  RESTAURANTE PUB</t>
  </si>
  <si>
    <t>ACUED ALCANTARILLADO - PUBLICO</t>
  </si>
  <si>
    <t>PASAJES TERRESTRES - PUBLICO</t>
  </si>
  <si>
    <t>5305201</t>
  </si>
  <si>
    <t>INTERES PUBLICO</t>
  </si>
  <si>
    <t>5105152</t>
  </si>
  <si>
    <t>HORA EXTRA Y RECARGO-PRIVADO</t>
  </si>
  <si>
    <t>5105362</t>
  </si>
  <si>
    <t>PRIMA DE SERVICIOS-PRIVADO</t>
  </si>
  <si>
    <t>510542</t>
  </si>
  <si>
    <t>PRIMAS EXTRALEGALES</t>
  </si>
  <si>
    <t>5105422</t>
  </si>
  <si>
    <t>PRIMAS EXTRALEGALES - PRIVADO</t>
  </si>
  <si>
    <t>510542201</t>
  </si>
  <si>
    <t>PRIMA DE VACACIONES-PRIVADO</t>
  </si>
  <si>
    <t>510545</t>
  </si>
  <si>
    <t>AUXILIOS</t>
  </si>
  <si>
    <t>5105452</t>
  </si>
  <si>
    <t>AUXILIOS-PRIVADO</t>
  </si>
  <si>
    <t>51054802</t>
  </si>
  <si>
    <t>BONIFICACIONES - PRIVADO</t>
  </si>
  <si>
    <t>51054902</t>
  </si>
  <si>
    <t>COMISIONES-PRIVADA</t>
  </si>
  <si>
    <t>5110352</t>
  </si>
  <si>
    <t>ASESORIA TECNICA - PRIVADA</t>
  </si>
  <si>
    <t>511035201</t>
  </si>
  <si>
    <t>HONORARIOS - PRIVADO</t>
  </si>
  <si>
    <t>5115152</t>
  </si>
  <si>
    <t>IMPUESTO PROPIED.RAIZ-PRIVADO</t>
  </si>
  <si>
    <t>5115702</t>
  </si>
  <si>
    <t>IVA DESCONTABLE - PRIVADO</t>
  </si>
  <si>
    <t>511570202</t>
  </si>
  <si>
    <t xml:space="preserve">I.V.A. DESCONTABLE </t>
  </si>
  <si>
    <t>511570207</t>
  </si>
  <si>
    <t>51209502</t>
  </si>
  <si>
    <t>OTROS-PRIVADO</t>
  </si>
  <si>
    <t>5125052</t>
  </si>
  <si>
    <t>CONTRIBUCIONES PRIVADO</t>
  </si>
  <si>
    <t>5125102</t>
  </si>
  <si>
    <t>AFIL. Y SOSTEN - PRIVADO</t>
  </si>
  <si>
    <t>5130052</t>
  </si>
  <si>
    <t>SEGUROS DE MANEJO PRIVADO</t>
  </si>
  <si>
    <t>5130102</t>
  </si>
  <si>
    <t>SEGURO DE CUMPLIMIENTO PRIVADO</t>
  </si>
  <si>
    <t>5130152</t>
  </si>
  <si>
    <t>CORRIENTE DEBIL PRIVADO</t>
  </si>
  <si>
    <t>5130252</t>
  </si>
  <si>
    <t>INCENDIO PRIVADO</t>
  </si>
  <si>
    <t>5130302</t>
  </si>
  <si>
    <t>TERREMOTO PRIVADO</t>
  </si>
  <si>
    <t>5130352</t>
  </si>
  <si>
    <t>SUSTRACCION Y HURTO PRIVADO</t>
  </si>
  <si>
    <t>5130602</t>
  </si>
  <si>
    <t>RESPONSAB.CIVIL EXTRACON.PRIVA</t>
  </si>
  <si>
    <t>5130952</t>
  </si>
  <si>
    <t>OTROS PRIVADO</t>
  </si>
  <si>
    <t>513095201</t>
  </si>
  <si>
    <t>TRANSPORTE DE VALORES-PRIVADO</t>
  </si>
  <si>
    <t>513095202</t>
  </si>
  <si>
    <t>5135052</t>
  </si>
  <si>
    <t>ASEO Y VIGILANCIA PRIVADO</t>
  </si>
  <si>
    <t>5135252</t>
  </si>
  <si>
    <t>ACUED ALCANTARILLADO - PRIVADO</t>
  </si>
  <si>
    <t>5135302</t>
  </si>
  <si>
    <t>ENERGIA ELECTRICA-PRIVADO</t>
  </si>
  <si>
    <t>5135354</t>
  </si>
  <si>
    <t>SERVICIO INTERNET PRIVADO</t>
  </si>
  <si>
    <t>5135402</t>
  </si>
  <si>
    <t>CORREO, PORTES Y TEL. PRIVADO</t>
  </si>
  <si>
    <t>513570</t>
  </si>
  <si>
    <t>SERVICIO DE GAS DOMICILIARIO</t>
  </si>
  <si>
    <t>5135702</t>
  </si>
  <si>
    <t>GAS DOMICILIARIO PRIVADO</t>
  </si>
  <si>
    <t>5135952</t>
  </si>
  <si>
    <t>PRIVADOS</t>
  </si>
  <si>
    <t>513595201</t>
  </si>
  <si>
    <t>PUBLICIDAD-PRIVADO</t>
  </si>
  <si>
    <t>513595202</t>
  </si>
  <si>
    <t>TRABAJO LITOGRAFICO-PRIVADO</t>
  </si>
  <si>
    <t>5145102</t>
  </si>
  <si>
    <t>CONST. EDIFIC. - PRIVADO</t>
  </si>
  <si>
    <t>5145202</t>
  </si>
  <si>
    <t>EQUIPO DE OFICINA PRIVADO</t>
  </si>
  <si>
    <t>5145252</t>
  </si>
  <si>
    <t>EQUIPO COMP./ COMUN. - PRIVADO</t>
  </si>
  <si>
    <t>5155052</t>
  </si>
  <si>
    <t>ALOJAMIEN.MANUTENCI-PRIVADO</t>
  </si>
  <si>
    <t>5155202</t>
  </si>
  <si>
    <t>PASAJES TERRESTRES - PRIVADO</t>
  </si>
  <si>
    <t>5155302</t>
  </si>
  <si>
    <t>VIATICOS PRIVADO</t>
  </si>
  <si>
    <t>5160052</t>
  </si>
  <si>
    <t>CONST. Y EDIFIC. - PRIVADO</t>
  </si>
  <si>
    <t>5160152</t>
  </si>
  <si>
    <t>5160202</t>
  </si>
  <si>
    <t>EQUIPO DE COMP / COM - PRIVADO</t>
  </si>
  <si>
    <t>5195252</t>
  </si>
  <si>
    <t>PRIVADO</t>
  </si>
  <si>
    <t>519525202</t>
  </si>
  <si>
    <t>ELEMENTOS DE CAFETERIA-PRIVADO</t>
  </si>
  <si>
    <t>5195302</t>
  </si>
  <si>
    <t>519530201</t>
  </si>
  <si>
    <t>UTILES - PAPELERIA-PRIVADO</t>
  </si>
  <si>
    <t>5195352</t>
  </si>
  <si>
    <t>COMBUSTIBLES / LUB. - PRIVADO</t>
  </si>
  <si>
    <t>5195452</t>
  </si>
  <si>
    <t>TAXIS Y BUSES - PRIVADO</t>
  </si>
  <si>
    <t>5195602</t>
  </si>
  <si>
    <t>CASINOS Y REST. - PRIVADO</t>
  </si>
  <si>
    <t>519560201</t>
  </si>
  <si>
    <t>CASINO Y RESTAURANTE PRIVADO</t>
  </si>
  <si>
    <t>5195952</t>
  </si>
  <si>
    <t>519595207</t>
  </si>
  <si>
    <t>COMISION POR ADMINISTRACION ALQUILER LOCALES</t>
  </si>
  <si>
    <t>519595295</t>
  </si>
  <si>
    <t>5305052</t>
  </si>
  <si>
    <t>GASTOS BANCARIOS PRIVADOS</t>
  </si>
  <si>
    <t>530505201</t>
  </si>
  <si>
    <t>GRAVAMEN DEL 4XMIL-PRIVADO</t>
  </si>
  <si>
    <t>530505202</t>
  </si>
  <si>
    <t>GASTOS RETEFUENTE-PRIVADO</t>
  </si>
  <si>
    <t>5305152</t>
  </si>
  <si>
    <t>COMISIONES PRIVADO</t>
  </si>
  <si>
    <t>5305202</t>
  </si>
  <si>
    <t>INTERES PRIVADO</t>
  </si>
  <si>
    <t>5315152</t>
  </si>
  <si>
    <t>GASTOS EJE. ANTER. - PRIVADO</t>
  </si>
  <si>
    <t>5315202</t>
  </si>
  <si>
    <t>IMPUESTOS ASUMIDOS PRIVADO</t>
  </si>
  <si>
    <t>5199</t>
  </si>
  <si>
    <t>DETERIORO</t>
  </si>
  <si>
    <t>519910</t>
  </si>
  <si>
    <t>INSTRUMENTOS FINANCIEROS EN DEUDORES</t>
  </si>
  <si>
    <t>DSCTO 5% ACTOS Y DCTOS</t>
  </si>
  <si>
    <t xml:space="preserve"> ESADL DECRETO 1756</t>
  </si>
  <si>
    <t>Excedente preliminar</t>
  </si>
  <si>
    <t>5105302</t>
  </si>
  <si>
    <t>CESANTIAS-PRIVADO</t>
  </si>
  <si>
    <t>5105332</t>
  </si>
  <si>
    <t>INTERE.SOBRE CESANTIAS-PRIVADO</t>
  </si>
  <si>
    <t>5199102</t>
  </si>
  <si>
    <t>INSTRUMENTOS FINANCIEROS EN DEUDORES PRIVADO</t>
  </si>
  <si>
    <r>
      <t xml:space="preserve">DETERIORO </t>
    </r>
    <r>
      <rPr>
        <sz val="8"/>
        <color indexed="8"/>
        <rFont val="Century Gothic"/>
        <family val="2"/>
      </rPr>
      <t>(instrumentos financ. Deudores PV)</t>
    </r>
  </si>
  <si>
    <t>4280</t>
  </si>
  <si>
    <t>RECONOCIMIENTO VALOR RAZONABLE</t>
  </si>
  <si>
    <t>Se ajusta con informe de</t>
  </si>
  <si>
    <t xml:space="preserve">Estados Financieros este item </t>
  </si>
  <si>
    <t>para la Ejecución Pptal</t>
  </si>
  <si>
    <t>Item ingresado con Estados Resultados 18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</si>
</sst>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##,###,###,###,###,###,###,###,###,###.##"/>
    <numFmt numFmtId="166" formatCode="0.0%"/>
    <numFmt numFmtId="167" formatCode="###,###,###,###"/>
    <numFmt numFmtId="168" formatCode="###,###,###,###.##"/>
    <numFmt numFmtId="169" formatCode="_-&quot;$&quot;\ * #,##0_-;\-&quot;$&quot;\ * #,##0_-;_-&quot;$&quot;\ * &quot;-&quot;??_-;_-@_-"/>
    <numFmt numFmtId="170" formatCode="_-* #,##0_-;\-* #,##0_-;_-* &quot;-&quot;??_-;_-@_-"/>
    <numFmt numFmtId="171" formatCode="###,###,###,###,###,###,###,###,###,###"/>
  </numFmts>
  <fonts count="6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10"/>
      <color rgb="FF000000"/>
      <name val="Century Gothic"/>
      <family val="2"/>
    </font>
    <font>
      <b/>
      <sz val="10"/>
      <color indexed="8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b/>
      <sz val="15"/>
      <color indexed="8"/>
      <name val="Century Gothic"/>
      <family val="2"/>
    </font>
    <font>
      <sz val="15"/>
      <color indexed="8"/>
      <name val="Century Gothic"/>
      <family val="2"/>
    </font>
    <font>
      <b/>
      <sz val="11"/>
      <color rgb="FF000000"/>
      <name val="Century Gothic"/>
      <family val="2"/>
    </font>
    <font>
      <sz val="12"/>
      <color indexed="8"/>
      <name val="Century Gothic"/>
      <family val="2"/>
    </font>
    <font>
      <sz val="10"/>
      <name val="Century Gothic"/>
      <family val="2"/>
    </font>
    <font>
      <b/>
      <sz val="8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1"/>
      <color indexed="8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Century Gothic"/>
      <family val="2"/>
    </font>
    <font>
      <sz val="7"/>
      <color rgb="FF000000"/>
      <name val="Arial"/>
      <family val="2"/>
    </font>
    <font>
      <sz val="7"/>
      <color indexed="8"/>
      <name val="Calibri"/>
      <family val="2"/>
      <scheme val="minor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5"/>
      <name val="Century Gothic"/>
      <family val="2"/>
    </font>
    <font>
      <sz val="12"/>
      <color theme="0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i/>
      <sz val="10"/>
      <name val="Century Gothic"/>
      <family val="2"/>
    </font>
    <font>
      <i/>
      <sz val="8"/>
      <name val="Century Gothic"/>
      <family val="2"/>
    </font>
    <font>
      <b/>
      <sz val="13"/>
      <color indexed="8"/>
      <name val="Century Gothic"/>
      <family val="2"/>
    </font>
    <font>
      <b/>
      <sz val="11"/>
      <color rgb="FF000000"/>
      <name val="Arial"/>
      <family val="2"/>
    </font>
    <font>
      <sz val="8.5"/>
      <name val="Century Gothic"/>
      <family val="2"/>
    </font>
    <font>
      <i/>
      <sz val="10"/>
      <color indexed="8"/>
      <name val="Century Gothic"/>
      <family val="2"/>
    </font>
    <font>
      <i/>
      <sz val="10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sz val="8"/>
      <color rgb="FF000000"/>
      <name val="Arial Bold"/>
      <family val="2"/>
    </font>
    <font>
      <b/>
      <sz val="10"/>
      <color rgb="FF000000"/>
      <name val="Arial Bold"/>
      <family val="2"/>
    </font>
    <font>
      <b/>
      <sz val="10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color rgb="FF00000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Arial Bold"/>
      <family val="2"/>
    </font>
    <font>
      <b/>
      <sz val="11"/>
      <color theme="0"/>
      <name val="Times New Roman"/>
      <family val="1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0" tint="-0.05"/>
      <name val="Calibri"/>
      <family val="2"/>
    </font>
    <font>
      <sz val="9"/>
      <color theme="0" tint="-0.15"/>
      <name val="Calibri"/>
      <family val="2"/>
    </font>
    <font>
      <sz val="9"/>
      <color theme="0" tint="-0.15"/>
      <name val="+mn-cs"/>
      <family val="2"/>
    </font>
    <font>
      <sz val="20"/>
      <color theme="1" tint="0.35"/>
      <name val="Calibri Light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6" fillId="0" borderId="0" xfId="0" applyFont="1" applyFill="1"/>
    <xf numFmtId="0" fontId="8" fillId="0" borderId="0" xfId="0" applyFont="1" applyFill="1"/>
    <xf numFmtId="165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center" wrapText="1"/>
    </xf>
    <xf numFmtId="0" fontId="10" fillId="0" borderId="0" xfId="0" applyFont="1"/>
    <xf numFmtId="0" fontId="9" fillId="0" borderId="0" xfId="0" applyFont="1"/>
    <xf numFmtId="41" fontId="9" fillId="0" borderId="0" xfId="20" applyFont="1"/>
    <xf numFmtId="0" fontId="9" fillId="0" borderId="0" xfId="0" applyFont="1" applyAlignment="1">
      <alignment horizontal="center" vertical="center" wrapText="1"/>
    </xf>
    <xf numFmtId="41" fontId="10" fillId="0" borderId="0" xfId="20" applyFont="1"/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10" fontId="7" fillId="0" borderId="3" xfId="22" applyNumberFormat="1" applyFont="1" applyFill="1" applyBorder="1" applyAlignment="1">
      <alignment horizontal="center" vertical="center" wrapText="1"/>
    </xf>
    <xf numFmtId="10" fontId="7" fillId="0" borderId="4" xfId="22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0" fontId="8" fillId="0" borderId="0" xfId="22" applyNumberFormat="1" applyFont="1" applyFill="1" applyBorder="1"/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9" fontId="7" fillId="0" borderId="0" xfId="22" applyFont="1" applyFill="1" applyBorder="1" applyAlignment="1">
      <alignment horizontal="right"/>
    </xf>
    <xf numFmtId="9" fontId="5" fillId="0" borderId="0" xfId="22" applyFont="1" applyFill="1" applyBorder="1" applyAlignment="1">
      <alignment horizontal="right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66" fontId="9" fillId="0" borderId="0" xfId="22" applyNumberFormat="1" applyFont="1"/>
    <xf numFmtId="166" fontId="10" fillId="0" borderId="0" xfId="22" applyNumberFormat="1" applyFont="1"/>
    <xf numFmtId="42" fontId="7" fillId="0" borderId="6" xfId="21" applyFont="1" applyFill="1" applyBorder="1" applyAlignment="1">
      <alignment horizontal="justify" vertical="center" wrapText="1"/>
    </xf>
    <xf numFmtId="10" fontId="7" fillId="0" borderId="6" xfId="2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12" fillId="0" borderId="0" xfId="0" applyFont="1"/>
    <xf numFmtId="41" fontId="12" fillId="0" borderId="0" xfId="20" applyFont="1"/>
    <xf numFmtId="0" fontId="6" fillId="0" borderId="7" xfId="0" applyFont="1" applyFill="1" applyBorder="1"/>
    <xf numFmtId="10" fontId="12" fillId="0" borderId="8" xfId="22" applyNumberFormat="1" applyFont="1" applyBorder="1"/>
    <xf numFmtId="42" fontId="13" fillId="0" borderId="6" xfId="21" applyFont="1" applyFill="1" applyBorder="1" applyAlignment="1">
      <alignment horizontal="justify" vertical="center" wrapText="1"/>
    </xf>
    <xf numFmtId="10" fontId="13" fillId="0" borderId="3" xfId="2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8" fillId="0" borderId="9" xfId="0" applyFont="1" applyBorder="1"/>
    <xf numFmtId="41" fontId="8" fillId="0" borderId="6" xfId="20" applyFont="1" applyBorder="1"/>
    <xf numFmtId="10" fontId="8" fillId="0" borderId="6" xfId="22" applyNumberFormat="1" applyFont="1" applyBorder="1"/>
    <xf numFmtId="0" fontId="8" fillId="0" borderId="2" xfId="0" applyFont="1" applyBorder="1"/>
    <xf numFmtId="41" fontId="8" fillId="0" borderId="4" xfId="20" applyFont="1" applyBorder="1"/>
    <xf numFmtId="10" fontId="8" fillId="0" borderId="4" xfId="22" applyNumberFormat="1" applyFont="1" applyBorder="1"/>
    <xf numFmtId="41" fontId="8" fillId="0" borderId="0" xfId="20" applyFont="1"/>
    <xf numFmtId="10" fontId="8" fillId="0" borderId="0" xfId="22" applyNumberFormat="1" applyFont="1"/>
    <xf numFmtId="0" fontId="6" fillId="0" borderId="5" xfId="0" applyFont="1" applyBorder="1"/>
    <xf numFmtId="42" fontId="8" fillId="0" borderId="0" xfId="0" applyNumberFormat="1" applyFont="1"/>
    <xf numFmtId="42" fontId="7" fillId="0" borderId="10" xfId="21" applyFont="1" applyFill="1" applyBorder="1" applyAlignment="1">
      <alignment horizontal="justify" vertical="center" wrapText="1"/>
    </xf>
    <xf numFmtId="42" fontId="8" fillId="0" borderId="7" xfId="21" applyFont="1" applyBorder="1" applyAlignment="1">
      <alignment horizontal="center" vertical="center" wrapText="1"/>
    </xf>
    <xf numFmtId="42" fontId="8" fillId="0" borderId="11" xfId="2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2" fontId="7" fillId="0" borderId="13" xfId="0" applyNumberFormat="1" applyFont="1" applyBorder="1" applyAlignment="1">
      <alignment horizontal="center" vertical="center" wrapText="1"/>
    </xf>
    <xf numFmtId="42" fontId="7" fillId="0" borderId="14" xfId="0" applyNumberFormat="1" applyFont="1" applyBorder="1" applyAlignment="1">
      <alignment horizontal="center" vertical="center" wrapText="1"/>
    </xf>
    <xf numFmtId="10" fontId="8" fillId="0" borderId="7" xfId="22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0" fontId="15" fillId="0" borderId="0" xfId="0" applyFont="1" applyFill="1"/>
    <xf numFmtId="0" fontId="14" fillId="0" borderId="0" xfId="0" applyFont="1" applyFill="1"/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2" fontId="15" fillId="0" borderId="0" xfId="0" applyNumberFormat="1" applyFont="1" applyFill="1"/>
    <xf numFmtId="164" fontId="16" fillId="0" borderId="0" xfId="0" applyNumberFormat="1" applyFont="1" applyFill="1"/>
    <xf numFmtId="0" fontId="19" fillId="0" borderId="0" xfId="0" applyFont="1" applyAlignment="1">
      <alignment horizontal="left"/>
    </xf>
    <xf numFmtId="168" fontId="19" fillId="0" borderId="0" xfId="0" applyNumberFormat="1" applyFont="1" applyAlignment="1">
      <alignment horizontal="right"/>
    </xf>
    <xf numFmtId="168" fontId="8" fillId="0" borderId="0" xfId="0" applyNumberFormat="1" applyFont="1" applyFill="1"/>
    <xf numFmtId="42" fontId="8" fillId="0" borderId="0" xfId="0" applyNumberFormat="1" applyFont="1" applyFill="1"/>
    <xf numFmtId="0" fontId="20" fillId="0" borderId="0" xfId="0" applyFont="1" applyFill="1"/>
    <xf numFmtId="42" fontId="8" fillId="0" borderId="0" xfId="0" applyNumberFormat="1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2" fontId="6" fillId="0" borderId="0" xfId="21" applyFont="1" applyFill="1" applyBorder="1" applyAlignment="1">
      <alignment horizontal="justify" vertical="center" wrapText="1"/>
    </xf>
    <xf numFmtId="42" fontId="5" fillId="0" borderId="0" xfId="21" applyFont="1" applyFill="1" applyBorder="1" applyAlignment="1">
      <alignment horizontal="justify" vertical="center" wrapText="1"/>
    </xf>
    <xf numFmtId="10" fontId="5" fillId="0" borderId="0" xfId="22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justify" vertical="center" wrapText="1"/>
    </xf>
    <xf numFmtId="166" fontId="5" fillId="0" borderId="0" xfId="22" applyNumberFormat="1" applyFont="1" applyFill="1" applyBorder="1" applyAlignment="1">
      <alignment horizontal="right" vertical="center" wrapText="1"/>
    </xf>
    <xf numFmtId="0" fontId="8" fillId="0" borderId="9" xfId="0" applyFont="1" applyFill="1" applyBorder="1"/>
    <xf numFmtId="10" fontId="7" fillId="0" borderId="6" xfId="22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10" fontId="7" fillId="0" borderId="10" xfId="22" applyNumberFormat="1" applyFont="1" applyFill="1" applyBorder="1" applyAlignment="1">
      <alignment horizontal="center"/>
    </xf>
    <xf numFmtId="10" fontId="8" fillId="0" borderId="0" xfId="22" applyNumberFormat="1" applyFont="1" applyFill="1"/>
    <xf numFmtId="166" fontId="8" fillId="0" borderId="0" xfId="22" applyNumberFormat="1" applyFont="1" applyFill="1"/>
    <xf numFmtId="42" fontId="7" fillId="0" borderId="7" xfId="0" applyNumberFormat="1" applyFont="1" applyBorder="1" applyAlignment="1">
      <alignment vertical="center" wrapText="1"/>
    </xf>
    <xf numFmtId="42" fontId="7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2" fontId="7" fillId="0" borderId="4" xfId="0" applyNumberFormat="1" applyFont="1" applyBorder="1" applyAlignment="1">
      <alignment vertical="center" wrapText="1"/>
    </xf>
    <xf numFmtId="42" fontId="7" fillId="0" borderId="4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0" fontId="0" fillId="0" borderId="0" xfId="0" applyFont="1" applyFill="1"/>
    <xf numFmtId="0" fontId="8" fillId="0" borderId="5" xfId="0" applyFont="1" applyBorder="1"/>
    <xf numFmtId="41" fontId="8" fillId="0" borderId="7" xfId="20" applyFont="1" applyBorder="1"/>
    <xf numFmtId="41" fontId="8" fillId="0" borderId="5" xfId="20" applyFont="1" applyBorder="1"/>
    <xf numFmtId="10" fontId="8" fillId="0" borderId="5" xfId="22" applyNumberFormat="1" applyFont="1" applyBorder="1"/>
    <xf numFmtId="0" fontId="8" fillId="0" borderId="15" xfId="0" applyFont="1" applyBorder="1"/>
    <xf numFmtId="41" fontId="8" fillId="0" borderId="10" xfId="20" applyFont="1" applyBorder="1"/>
    <xf numFmtId="10" fontId="8" fillId="0" borderId="9" xfId="22" applyNumberFormat="1" applyFont="1" applyBorder="1"/>
    <xf numFmtId="169" fontId="4" fillId="0" borderId="0" xfId="24" applyNumberFormat="1" applyFont="1"/>
    <xf numFmtId="169" fontId="2" fillId="0" borderId="0" xfId="24" applyNumberFormat="1" applyFont="1"/>
    <xf numFmtId="169" fontId="6" fillId="0" borderId="0" xfId="24" applyNumberFormat="1" applyFont="1"/>
    <xf numFmtId="169" fontId="6" fillId="0" borderId="0" xfId="24" applyNumberFormat="1" applyFont="1" applyFill="1"/>
    <xf numFmtId="169" fontId="19" fillId="0" borderId="0" xfId="24" applyNumberFormat="1" applyFont="1" applyAlignment="1">
      <alignment horizontal="left"/>
    </xf>
    <xf numFmtId="169" fontId="8" fillId="0" borderId="0" xfId="24" applyNumberFormat="1" applyFont="1" applyFill="1"/>
    <xf numFmtId="169" fontId="14" fillId="0" borderId="0" xfId="24" applyNumberFormat="1" applyFont="1" applyFill="1"/>
    <xf numFmtId="169" fontId="8" fillId="0" borderId="0" xfId="24" applyNumberFormat="1" applyFont="1" applyBorder="1" applyAlignment="1">
      <alignment horizontal="center" vertical="center" wrapText="1"/>
    </xf>
    <xf numFmtId="170" fontId="19" fillId="0" borderId="0" xfId="23" applyNumberFormat="1" applyFont="1" applyAlignment="1">
      <alignment horizontal="left"/>
    </xf>
    <xf numFmtId="170" fontId="0" fillId="0" borderId="0" xfId="23" applyNumberFormat="1" applyFont="1" applyFill="1"/>
    <xf numFmtId="168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70" fontId="20" fillId="0" borderId="0" xfId="0" applyNumberFormat="1" applyFont="1" applyFill="1"/>
    <xf numFmtId="42" fontId="20" fillId="0" borderId="0" xfId="0" applyNumberFormat="1" applyFont="1" applyFill="1"/>
    <xf numFmtId="0" fontId="25" fillId="0" borderId="0" xfId="0" applyFont="1" applyFill="1" applyBorder="1"/>
    <xf numFmtId="42" fontId="25" fillId="0" borderId="0" xfId="0" applyNumberFormat="1" applyFont="1"/>
    <xf numFmtId="165" fontId="22" fillId="0" borderId="0" xfId="0" applyNumberFormat="1" applyFont="1" applyAlignment="1">
      <alignment horizontal="right"/>
    </xf>
    <xf numFmtId="41" fontId="8" fillId="0" borderId="7" xfId="20" applyFont="1" applyFill="1" applyBorder="1"/>
    <xf numFmtId="41" fontId="8" fillId="0" borderId="10" xfId="20" applyFont="1" applyFill="1" applyBorder="1"/>
    <xf numFmtId="41" fontId="8" fillId="0" borderId="6" xfId="20" applyFont="1" applyFill="1" applyBorder="1"/>
    <xf numFmtId="41" fontId="8" fillId="0" borderId="4" xfId="20" applyFont="1" applyFill="1" applyBorder="1"/>
    <xf numFmtId="0" fontId="29" fillId="0" borderId="0" xfId="0" applyFont="1"/>
    <xf numFmtId="169" fontId="19" fillId="0" borderId="0" xfId="24" applyNumberFormat="1" applyFont="1" applyFill="1" applyAlignment="1">
      <alignment horizontal="left"/>
    </xf>
    <xf numFmtId="168" fontId="19" fillId="0" borderId="0" xfId="0" applyNumberFormat="1" applyFont="1" applyFill="1" applyAlignment="1">
      <alignment horizontal="right"/>
    </xf>
    <xf numFmtId="169" fontId="4" fillId="0" borderId="0" xfId="24" applyNumberFormat="1" applyFont="1" applyFill="1"/>
    <xf numFmtId="165" fontId="19" fillId="0" borderId="0" xfId="0" applyNumberFormat="1" applyFont="1" applyAlignment="1">
      <alignment horizontal="right"/>
    </xf>
    <xf numFmtId="171" fontId="19" fillId="0" borderId="0" xfId="0" applyNumberFormat="1" applyFont="1" applyAlignment="1">
      <alignment horizontal="right"/>
    </xf>
    <xf numFmtId="0" fontId="13" fillId="0" borderId="1" xfId="0" applyFont="1" applyFill="1" applyBorder="1" applyAlignment="1">
      <alignment horizontal="justify" vertical="center" wrapText="1"/>
    </xf>
    <xf numFmtId="169" fontId="18" fillId="0" borderId="0" xfId="24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right"/>
    </xf>
    <xf numFmtId="42" fontId="33" fillId="0" borderId="6" xfId="21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32" fillId="2" borderId="0" xfId="0" applyFont="1" applyFill="1"/>
    <xf numFmtId="171" fontId="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42" fontId="4" fillId="0" borderId="0" xfId="0" applyNumberFormat="1" applyFont="1"/>
    <xf numFmtId="0" fontId="37" fillId="0" borderId="1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165" fontId="18" fillId="2" borderId="0" xfId="0" applyNumberFormat="1" applyFont="1" applyFill="1" applyAlignment="1">
      <alignment horizontal="right"/>
    </xf>
    <xf numFmtId="171" fontId="18" fillId="2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/>
    </xf>
    <xf numFmtId="42" fontId="11" fillId="4" borderId="16" xfId="21" applyFont="1" applyFill="1" applyBorder="1" applyAlignment="1">
      <alignment horizontal="right"/>
    </xf>
    <xf numFmtId="42" fontId="11" fillId="4" borderId="17" xfId="21" applyFont="1" applyFill="1" applyBorder="1" applyAlignment="1">
      <alignment horizontal="right"/>
    </xf>
    <xf numFmtId="10" fontId="11" fillId="4" borderId="17" xfId="22" applyNumberFormat="1" applyFont="1" applyFill="1" applyBorder="1" applyAlignment="1">
      <alignment horizontal="center"/>
    </xf>
    <xf numFmtId="0" fontId="28" fillId="5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42" fontId="40" fillId="6" borderId="19" xfId="21" applyFont="1" applyFill="1" applyBorder="1" applyAlignment="1">
      <alignment horizontal="justify" vertical="center" wrapText="1"/>
    </xf>
    <xf numFmtId="10" fontId="40" fillId="6" borderId="19" xfId="22" applyNumberFormat="1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horizontal="justify" vertical="center" wrapText="1"/>
    </xf>
    <xf numFmtId="42" fontId="40" fillId="6" borderId="17" xfId="21" applyFont="1" applyFill="1" applyBorder="1" applyAlignment="1">
      <alignment horizontal="justify" vertical="center" wrapText="1"/>
    </xf>
    <xf numFmtId="10" fontId="40" fillId="6" borderId="17" xfId="22" applyNumberFormat="1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41" fontId="16" fillId="7" borderId="17" xfId="20" applyFont="1" applyFill="1" applyBorder="1" applyAlignment="1">
      <alignment horizontal="center" vertical="center" wrapText="1"/>
    </xf>
    <xf numFmtId="166" fontId="16" fillId="7" borderId="17" xfId="22" applyNumberFormat="1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41" fontId="16" fillId="7" borderId="21" xfId="20" applyFont="1" applyFill="1" applyBorder="1" applyAlignment="1">
      <alignment horizontal="center" vertical="center" wrapText="1"/>
    </xf>
    <xf numFmtId="166" fontId="16" fillId="7" borderId="21" xfId="22" applyNumberFormat="1" applyFont="1" applyFill="1" applyBorder="1" applyAlignment="1">
      <alignment horizontal="center" vertical="center" wrapText="1"/>
    </xf>
    <xf numFmtId="0" fontId="6" fillId="8" borderId="16" xfId="0" applyFont="1" applyFill="1" applyBorder="1"/>
    <xf numFmtId="41" fontId="6" fillId="8" borderId="17" xfId="20" applyFont="1" applyFill="1" applyBorder="1"/>
    <xf numFmtId="10" fontId="6" fillId="8" borderId="17" xfId="22" applyNumberFormat="1" applyFont="1" applyFill="1" applyBorder="1"/>
    <xf numFmtId="0" fontId="41" fillId="9" borderId="16" xfId="0" applyFont="1" applyFill="1" applyBorder="1"/>
    <xf numFmtId="41" fontId="41" fillId="9" borderId="17" xfId="20" applyFont="1" applyFill="1" applyBorder="1"/>
    <xf numFmtId="10" fontId="41" fillId="9" borderId="17" xfId="22" applyNumberFormat="1" applyFont="1" applyFill="1" applyBorder="1"/>
    <xf numFmtId="0" fontId="38" fillId="0" borderId="1" xfId="0" applyFont="1" applyFill="1" applyBorder="1"/>
    <xf numFmtId="42" fontId="39" fillId="0" borderId="6" xfId="21" applyFont="1" applyFill="1" applyBorder="1" applyAlignment="1">
      <alignment horizontal="justify" vertical="center" wrapText="1"/>
    </xf>
    <xf numFmtId="10" fontId="39" fillId="0" borderId="3" xfId="22" applyNumberFormat="1" applyFont="1" applyFill="1" applyBorder="1" applyAlignment="1">
      <alignment horizontal="center" vertical="center" wrapText="1"/>
    </xf>
    <xf numFmtId="10" fontId="39" fillId="0" borderId="6" xfId="22" applyNumberFormat="1" applyFont="1" applyFill="1" applyBorder="1" applyAlignment="1">
      <alignment horizontal="center"/>
    </xf>
    <xf numFmtId="170" fontId="19" fillId="0" borderId="0" xfId="23" applyNumberFormat="1" applyFont="1" applyFill="1" applyAlignment="1">
      <alignment horizontal="left"/>
    </xf>
    <xf numFmtId="168" fontId="23" fillId="0" borderId="0" xfId="0" applyNumberFormat="1" applyFont="1" applyFill="1" applyAlignment="1">
      <alignment/>
    </xf>
    <xf numFmtId="0" fontId="46" fillId="3" borderId="16" xfId="0" applyFont="1" applyFill="1" applyBorder="1" applyAlignment="1">
      <alignment horizontal="center" vertical="center" wrapText="1"/>
    </xf>
    <xf numFmtId="0" fontId="43" fillId="10" borderId="0" xfId="0" applyFont="1" applyFill="1" applyAlignment="1">
      <alignment horizontal="left"/>
    </xf>
    <xf numFmtId="0" fontId="43" fillId="10" borderId="0" xfId="0" applyFont="1" applyFill="1" applyAlignment="1">
      <alignment horizontal="right"/>
    </xf>
    <xf numFmtId="0" fontId="45" fillId="10" borderId="0" xfId="0" applyFont="1" applyFill="1" applyAlignment="1">
      <alignment horizontal="left"/>
    </xf>
    <xf numFmtId="0" fontId="44" fillId="10" borderId="0" xfId="0" applyFont="1" applyFill="1"/>
    <xf numFmtId="171" fontId="36" fillId="10" borderId="16" xfId="0" applyNumberFormat="1" applyFont="1" applyFill="1" applyBorder="1" applyAlignment="1">
      <alignment horizontal="right"/>
    </xf>
    <xf numFmtId="0" fontId="18" fillId="11" borderId="0" xfId="0" applyFont="1" applyFill="1" applyAlignment="1">
      <alignment horizontal="left"/>
    </xf>
    <xf numFmtId="165" fontId="18" fillId="11" borderId="0" xfId="0" applyNumberFormat="1" applyFont="1" applyFill="1" applyAlignment="1">
      <alignment horizontal="right"/>
    </xf>
    <xf numFmtId="165" fontId="0" fillId="0" borderId="0" xfId="0" applyNumberFormat="1"/>
    <xf numFmtId="171" fontId="36" fillId="2" borderId="1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42" fontId="7" fillId="0" borderId="9" xfId="21" applyFont="1" applyFill="1" applyBorder="1" applyAlignment="1">
      <alignment horizontal="justify" vertical="center" wrapText="1"/>
    </xf>
    <xf numFmtId="42" fontId="7" fillId="0" borderId="1" xfId="21" applyFont="1" applyFill="1" applyBorder="1" applyAlignment="1">
      <alignment horizontal="justify" vertical="center" wrapText="1"/>
    </xf>
    <xf numFmtId="42" fontId="7" fillId="0" borderId="12" xfId="21" applyFont="1" applyFill="1" applyBorder="1" applyAlignment="1">
      <alignment horizontal="justify" vertical="center" wrapText="1"/>
    </xf>
    <xf numFmtId="42" fontId="40" fillId="6" borderId="18" xfId="21" applyFont="1" applyFill="1" applyBorder="1" applyAlignment="1">
      <alignment horizontal="justify" vertical="center" wrapText="1"/>
    </xf>
    <xf numFmtId="42" fontId="7" fillId="0" borderId="3" xfId="21" applyFont="1" applyFill="1" applyBorder="1" applyAlignment="1">
      <alignment horizontal="justify" vertical="center" wrapText="1"/>
    </xf>
    <xf numFmtId="42" fontId="7" fillId="0" borderId="11" xfId="21" applyFont="1" applyFill="1" applyBorder="1" applyAlignment="1">
      <alignment horizontal="justify" vertical="center" wrapText="1"/>
    </xf>
    <xf numFmtId="10" fontId="7" fillId="0" borderId="11" xfId="22" applyNumberFormat="1" applyFont="1" applyFill="1" applyBorder="1" applyAlignment="1">
      <alignment horizontal="center" vertical="center" wrapText="1"/>
    </xf>
    <xf numFmtId="9" fontId="7" fillId="0" borderId="6" xfId="22" applyNumberFormat="1" applyFont="1" applyFill="1" applyBorder="1" applyAlignment="1">
      <alignment horizontal="center" vertical="center" wrapText="1"/>
    </xf>
    <xf numFmtId="166" fontId="7" fillId="0" borderId="3" xfId="22" applyNumberFormat="1" applyFont="1" applyFill="1" applyBorder="1" applyAlignment="1">
      <alignment horizontal="center" vertical="center" wrapText="1"/>
    </xf>
    <xf numFmtId="9" fontId="7" fillId="0" borderId="3" xfId="2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18" fillId="12" borderId="0" xfId="0" applyFont="1" applyFill="1" applyAlignment="1">
      <alignment horizontal="left"/>
    </xf>
    <xf numFmtId="165" fontId="18" fillId="12" borderId="0" xfId="0" applyNumberFormat="1" applyFont="1" applyFill="1" applyAlignment="1">
      <alignment horizontal="right"/>
    </xf>
    <xf numFmtId="171" fontId="18" fillId="12" borderId="0" xfId="0" applyNumberFormat="1" applyFont="1" applyFill="1" applyAlignment="1">
      <alignment horizontal="right"/>
    </xf>
    <xf numFmtId="0" fontId="48" fillId="2" borderId="0" xfId="0" applyFont="1" applyFill="1" applyAlignment="1">
      <alignment horizontal="left"/>
    </xf>
    <xf numFmtId="171" fontId="18" fillId="11" borderId="0" xfId="0" applyNumberFormat="1" applyFont="1" applyFill="1" applyAlignment="1">
      <alignment horizontal="right"/>
    </xf>
    <xf numFmtId="171" fontId="36" fillId="11" borderId="16" xfId="0" applyNumberFormat="1" applyFont="1" applyFill="1" applyBorder="1" applyAlignment="1">
      <alignment horizontal="right"/>
    </xf>
    <xf numFmtId="0" fontId="0" fillId="13" borderId="22" xfId="0" applyFill="1" applyBorder="1"/>
    <xf numFmtId="0" fontId="0" fillId="13" borderId="23" xfId="0" applyFill="1" applyBorder="1" applyAlignment="1">
      <alignment horizontal="right"/>
    </xf>
    <xf numFmtId="171" fontId="32" fillId="13" borderId="24" xfId="0" applyNumberFormat="1" applyFont="1" applyFill="1" applyBorder="1"/>
    <xf numFmtId="0" fontId="49" fillId="10" borderId="0" xfId="0" applyFont="1" applyFill="1" applyAlignment="1">
      <alignment horizontal="left"/>
    </xf>
    <xf numFmtId="0" fontId="49" fillId="10" borderId="0" xfId="0" applyFont="1" applyFill="1" applyAlignment="1">
      <alignment horizontal="right"/>
    </xf>
    <xf numFmtId="0" fontId="48" fillId="10" borderId="0" xfId="0" applyFont="1" applyFill="1" applyAlignment="1">
      <alignment horizontal="left"/>
    </xf>
    <xf numFmtId="0" fontId="32" fillId="10" borderId="0" xfId="0" applyFont="1" applyFill="1"/>
    <xf numFmtId="171" fontId="36" fillId="12" borderId="16" xfId="0" applyNumberFormat="1" applyFont="1" applyFill="1" applyBorder="1" applyAlignment="1">
      <alignment horizontal="right"/>
    </xf>
    <xf numFmtId="0" fontId="50" fillId="14" borderId="0" xfId="0" applyFont="1" applyFill="1" applyAlignment="1">
      <alignment horizontal="left"/>
    </xf>
    <xf numFmtId="0" fontId="47" fillId="14" borderId="0" xfId="0" applyFont="1" applyFill="1"/>
    <xf numFmtId="0" fontId="0" fillId="13" borderId="25" xfId="0" applyFill="1" applyBorder="1"/>
    <xf numFmtId="0" fontId="32" fillId="13" borderId="25" xfId="0" applyFont="1" applyFill="1" applyBorder="1" applyAlignment="1">
      <alignment horizontal="right"/>
    </xf>
    <xf numFmtId="165" fontId="32" fillId="13" borderId="25" xfId="0" applyNumberFormat="1" applyFont="1" applyFill="1" applyBorder="1"/>
    <xf numFmtId="9" fontId="40" fillId="6" borderId="17" xfId="22" applyNumberFormat="1" applyFont="1" applyFill="1" applyBorder="1" applyAlignment="1">
      <alignment horizontal="center" vertical="center" wrapText="1"/>
    </xf>
    <xf numFmtId="9" fontId="11" fillId="4" borderId="17" xfId="22" applyNumberFormat="1" applyFont="1" applyFill="1" applyBorder="1" applyAlignment="1">
      <alignment horizontal="center"/>
    </xf>
    <xf numFmtId="10" fontId="7" fillId="0" borderId="7" xfId="22" applyNumberFormat="1" applyFont="1" applyFill="1" applyBorder="1" applyAlignment="1">
      <alignment horizontal="center"/>
    </xf>
    <xf numFmtId="10" fontId="7" fillId="0" borderId="4" xfId="22" applyNumberFormat="1" applyFont="1" applyFill="1" applyBorder="1" applyAlignment="1">
      <alignment horizontal="center"/>
    </xf>
    <xf numFmtId="0" fontId="0" fillId="10" borderId="0" xfId="0" applyFill="1"/>
    <xf numFmtId="0" fontId="47" fillId="15" borderId="0" xfId="0" applyFont="1" applyFill="1"/>
    <xf numFmtId="0" fontId="51" fillId="15" borderId="0" xfId="0" applyFont="1" applyFill="1" applyAlignment="1">
      <alignment horizontal="left"/>
    </xf>
    <xf numFmtId="165" fontId="51" fillId="15" borderId="0" xfId="0" applyNumberFormat="1" applyFont="1" applyFill="1" applyAlignment="1">
      <alignment horizontal="right"/>
    </xf>
    <xf numFmtId="171" fontId="51" fillId="15" borderId="0" xfId="0" applyNumberFormat="1" applyFont="1" applyFill="1" applyAlignment="1">
      <alignment horizontal="right"/>
    </xf>
    <xf numFmtId="0" fontId="39" fillId="0" borderId="1" xfId="0" applyFont="1" applyFill="1" applyBorder="1" applyAlignment="1">
      <alignment horizontal="justify" vertical="center" wrapText="1"/>
    </xf>
    <xf numFmtId="42" fontId="39" fillId="0" borderId="1" xfId="21" applyFont="1" applyFill="1" applyBorder="1" applyAlignment="1">
      <alignment horizontal="justify" vertical="center" wrapText="1"/>
    </xf>
    <xf numFmtId="42" fontId="39" fillId="0" borderId="3" xfId="21" applyFont="1" applyFill="1" applyBorder="1" applyAlignment="1">
      <alignment horizontal="justify" vertical="center" wrapText="1"/>
    </xf>
    <xf numFmtId="0" fontId="52" fillId="0" borderId="0" xfId="0" applyFont="1" applyFill="1" applyAlignment="1">
      <alignment horizontal="left"/>
    </xf>
    <xf numFmtId="9" fontId="8" fillId="0" borderId="11" xfId="22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Moneda [0]" xfId="21"/>
    <cellStyle name="Porcentaje" xfId="22"/>
    <cellStyle name="Millares" xfId="23"/>
    <cellStyle name="Moned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Comparativo Presupuesto total año 2021 - Ejecución acumulada a 31 de diciembre de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Resumen!$C$5</c:f>
              <c:strCache>
                <c:ptCount val="1"/>
                <c:pt idx="0">
                  <c:v> PRESUPUESTO TOTAL DE ENERO A DICIEMBRE 2021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5"/>
                  <c:y val="0.04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15"/>
                  <c:y val="-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5"/>
                  <c:y val="0.0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5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Resumen!$B$6:$B$11</c:f>
              <c:strCache/>
            </c:strRef>
          </c:cat>
          <c:val>
            <c:numRef>
              <c:f>Resumen!$C$6:$C$11</c:f>
              <c:numCache/>
            </c:numRef>
          </c:val>
        </c:ser>
        <c:ser>
          <c:idx val="1"/>
          <c:order val="1"/>
          <c:tx>
            <c:strRef>
              <c:f>Resumen!$D$5</c:f>
              <c:strCache>
                <c:ptCount val="1"/>
                <c:pt idx="0">
                  <c:v> EJECUCIÓN ACUMULADA A  31 DE DICIEMBRE DE 2021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25"/>
                  <c:y val="0.0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475"/>
                  <c:y val="0.020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9"/>
                  <c:y val="-0.0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Resumen!$B$6:$B$11</c:f>
              <c:strCache/>
            </c:strRef>
          </c:cat>
          <c:val>
            <c:numRef>
              <c:f>Resumen!$D$6:$D$11</c:f>
              <c:numCache/>
            </c:numRef>
          </c:val>
        </c:ser>
        <c:overlap val="-24"/>
        <c:gapWidth val="100"/>
        <c:axId val="16018486"/>
        <c:axId val="6913727"/>
      </c:barChart>
      <c:catAx>
        <c:axId val="16018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913727"/>
        <c:crosses val="autoZero"/>
        <c:auto val="1"/>
        <c:lblOffset val="100"/>
        <c:noMultiLvlLbl val="0"/>
      </c:catAx>
      <c:valAx>
        <c:axId val="6913727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18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 Light"/>
                <a:ea typeface="Calibri Light"/>
                <a:cs typeface="Calibri Light"/>
              </a:rPr>
              <a:t>Comparativo Ejecución acumulada a 31 de diciembre de 2021/31 de diciembre</a:t>
            </a:r>
            <a:r>
              <a:rPr lang="en-US" cap="none" sz="1800" b="0" i="0" u="none" baseline="0">
                <a:latin typeface="Calibri Light"/>
                <a:ea typeface="Calibri Light"/>
                <a:cs typeface="Calibri Light"/>
              </a:rPr>
              <a:t> </a:t>
            </a:r>
            <a:r>
              <a:rPr lang="en-US" cap="none" sz="1800" b="0" i="0" u="none" baseline="0">
                <a:latin typeface="Calibri Light"/>
                <a:ea typeface="Calibri Light"/>
                <a:cs typeface="Calibri Light"/>
              </a:rPr>
              <a:t>2020</a:t>
            </a:r>
          </a:p>
        </c:rich>
      </c:tx>
      <c:layout>
        <c:manualLayout>
          <c:xMode val="edge"/>
          <c:yMode val="edge"/>
          <c:x val="0.07925"/>
          <c:y val="0.01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Resumen!$C$26</c:f>
              <c:strCache>
                <c:ptCount val="1"/>
                <c:pt idx="0">
                  <c:v> EJECUCIÓN ACUMULADA A 31 DE DICIEMBRE DE 2021 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9"/>
                  <c:y val="0.02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5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0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075"/>
                  <c:y val="-0.00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"/>
                  <c:y val="0.016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Resumen!$B$27:$B$32</c:f>
              <c:strCache/>
            </c:strRef>
          </c:cat>
          <c:val>
            <c:numRef>
              <c:f>Resumen!$C$27:$C$32</c:f>
              <c:numCache/>
            </c:numRef>
          </c:val>
        </c:ser>
        <c:ser>
          <c:idx val="1"/>
          <c:order val="1"/>
          <c:tx>
            <c:strRef>
              <c:f>Resumen!$D$26</c:f>
              <c:strCache>
                <c:ptCount val="1"/>
                <c:pt idx="0">
                  <c:v> EJECUCIÓN ACUMULADA A  31 DE DICIEMBRE DE 2020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2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25"/>
                  <c:y val="-0.04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5"/>
                  <c:y val="-0.01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5"/>
                  <c:y val="-0.03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Resumen!$B$27:$B$32</c:f>
              <c:strCache/>
            </c:strRef>
          </c:cat>
          <c:val>
            <c:numRef>
              <c:f>Resumen!$D$27:$D$32</c:f>
              <c:numCache/>
            </c:numRef>
          </c:val>
        </c:ser>
        <c:gapWidth val="199"/>
        <c:axId val="22769588"/>
        <c:axId val="27569189"/>
      </c:barChart>
      <c:catAx>
        <c:axId val="2276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69189"/>
        <c:crosses val="autoZero"/>
        <c:auto val="1"/>
        <c:lblOffset val="100"/>
        <c:noMultiLvlLbl val="0"/>
      </c:catAx>
      <c:valAx>
        <c:axId val="275691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695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142875</xdr:rowOff>
    </xdr:from>
    <xdr:to>
      <xdr:col>15</xdr:col>
      <xdr:colOff>619125</xdr:colOff>
      <xdr:row>18</xdr:row>
      <xdr:rowOff>85725</xdr:rowOff>
    </xdr:to>
    <xdr:graphicFrame macro="">
      <xdr:nvGraphicFramePr>
        <xdr:cNvPr id="5" name="Gráfico 4"/>
        <xdr:cNvGraphicFramePr/>
      </xdr:nvGraphicFramePr>
      <xdr:xfrm>
        <a:off x="9563100" y="142875"/>
        <a:ext cx="6972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20</xdr:row>
      <xdr:rowOff>152400</xdr:rowOff>
    </xdr:from>
    <xdr:to>
      <xdr:col>17</xdr:col>
      <xdr:colOff>190500</xdr:colOff>
      <xdr:row>36</xdr:row>
      <xdr:rowOff>66675</xdr:rowOff>
    </xdr:to>
    <xdr:graphicFrame macro="">
      <xdr:nvGraphicFramePr>
        <xdr:cNvPr id="7" name="Gráfico 6"/>
        <xdr:cNvGraphicFramePr/>
      </xdr:nvGraphicFramePr>
      <xdr:xfrm>
        <a:off x="8982075" y="4495800"/>
        <a:ext cx="86487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Admin\Desktop\Financiero\PPTOS.%202020\2020\Ppto.%20Covid%202020\Ppto.%20Covid.%20Consolidado%202020\PROPUESTA%20NUEVO%20PRESUPUESTO%202020%20POR%20CONTINGENCIA%20COVI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ci&#243;n\Desktop\Insu%20Ejec.Pptal%20total%202021%20a%20mayo2021,%20ruta%20PptoPriv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ci&#243;n\Downloads\923584844presdir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úblico"/>
      <sheetName val="Privado"/>
      <sheetName val="Inversión"/>
    </sheetNames>
    <sheetDataSet>
      <sheetData sheetId="0">
        <row r="15">
          <cell r="H15">
            <v>6020415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>
        <row r="59">
          <cell r="K59">
            <v>-180000</v>
          </cell>
        </row>
        <row r="90">
          <cell r="J90">
            <v>1669974146</v>
          </cell>
        </row>
        <row r="127">
          <cell r="J127">
            <v>123633000</v>
          </cell>
        </row>
        <row r="133">
          <cell r="J133">
            <v>104760000</v>
          </cell>
        </row>
        <row r="142">
          <cell r="J142">
            <v>129692500</v>
          </cell>
        </row>
        <row r="153">
          <cell r="J153">
            <v>150399000</v>
          </cell>
        </row>
        <row r="158">
          <cell r="J158">
            <v>17977000</v>
          </cell>
        </row>
        <row r="179">
          <cell r="J179">
            <v>294600954</v>
          </cell>
        </row>
        <row r="213">
          <cell r="J213">
            <v>47896000</v>
          </cell>
        </row>
        <row r="222">
          <cell r="J222">
            <v>105819900</v>
          </cell>
        </row>
        <row r="232">
          <cell r="J232">
            <v>31293500</v>
          </cell>
        </row>
        <row r="235">
          <cell r="J235">
            <v>124166000</v>
          </cell>
        </row>
        <row r="265">
          <cell r="J265">
            <v>28572000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7">
          <cell r="J57">
            <v>27877000</v>
          </cell>
        </row>
        <row r="100">
          <cell r="J100">
            <v>31882000</v>
          </cell>
        </row>
        <row r="132">
          <cell r="J132">
            <v>47323000</v>
          </cell>
        </row>
        <row r="142">
          <cell r="J142">
            <v>71179000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B1:L50"/>
  <sheetViews>
    <sheetView tabSelected="1" workbookViewId="0" topLeftCell="A35">
      <selection activeCell="K5" sqref="K5"/>
    </sheetView>
  </sheetViews>
  <sheetFormatPr defaultColWidth="9.140625" defaultRowHeight="15"/>
  <cols>
    <col min="1" max="1" width="3.28125" style="3" customWidth="1"/>
    <col min="2" max="2" width="35.28125" style="3" customWidth="1"/>
    <col min="3" max="3" width="17.7109375" style="3" bestFit="1" customWidth="1"/>
    <col min="4" max="4" width="18.57421875" style="3" bestFit="1" customWidth="1"/>
    <col min="5" max="5" width="17.28125" style="3" bestFit="1" customWidth="1"/>
    <col min="6" max="6" width="16.28125" style="3" customWidth="1"/>
    <col min="7" max="7" width="14.140625" style="3" customWidth="1"/>
    <col min="8" max="8" width="3.28125" style="3" customWidth="1"/>
    <col min="9" max="9" width="4.421875" style="3" bestFit="1" customWidth="1"/>
    <col min="10" max="10" width="16.421875" style="100" bestFit="1" customWidth="1"/>
    <col min="11" max="11" width="17.421875" style="3" customWidth="1"/>
    <col min="12" max="12" width="11.28125" style="3" bestFit="1" customWidth="1"/>
    <col min="13" max="16384" width="9.140625" style="3" customWidth="1"/>
  </cols>
  <sheetData>
    <row r="1" spans="2:10" s="4" customFormat="1" ht="16">
      <c r="B1" s="240"/>
      <c r="C1" s="240"/>
      <c r="J1" s="124"/>
    </row>
    <row r="2" spans="2:10" s="1" customFormat="1" ht="18.75" customHeight="1">
      <c r="B2" s="239" t="s">
        <v>607</v>
      </c>
      <c r="C2" s="239"/>
      <c r="D2" s="239"/>
      <c r="E2" s="239"/>
      <c r="F2" s="239"/>
      <c r="G2" s="239"/>
      <c r="J2" s="101"/>
    </row>
    <row r="3" spans="2:10" s="1" customFormat="1" ht="16.5" customHeight="1" thickBot="1">
      <c r="B3" s="2"/>
      <c r="C3" s="2"/>
      <c r="D3" s="2"/>
      <c r="E3" s="2"/>
      <c r="F3" s="2"/>
      <c r="G3" s="2"/>
      <c r="J3" s="101"/>
    </row>
    <row r="4" spans="2:10" s="5" customFormat="1" ht="58" thickBot="1">
      <c r="B4" s="183" t="s">
        <v>591</v>
      </c>
      <c r="C4" s="148" t="s">
        <v>59</v>
      </c>
      <c r="D4" s="149" t="s">
        <v>606</v>
      </c>
      <c r="E4" s="149" t="s">
        <v>23</v>
      </c>
      <c r="F4" s="150" t="s">
        <v>57</v>
      </c>
      <c r="G4" s="150" t="s">
        <v>61</v>
      </c>
      <c r="J4" s="102"/>
    </row>
    <row r="5" spans="2:10" s="6" customFormat="1" ht="15" customHeight="1">
      <c r="B5" s="19" t="s">
        <v>1</v>
      </c>
      <c r="C5" s="49"/>
      <c r="D5" s="36"/>
      <c r="E5" s="36"/>
      <c r="F5" s="36"/>
      <c r="G5" s="36"/>
      <c r="J5" s="103"/>
    </row>
    <row r="6" spans="2:12" s="9" customFormat="1" ht="12.5">
      <c r="B6" s="145" t="s">
        <v>2</v>
      </c>
      <c r="C6" s="30">
        <v>186614000</v>
      </c>
      <c r="D6" s="30">
        <v>181518000</v>
      </c>
      <c r="E6" s="30">
        <f>+D6-C6</f>
        <v>-5096000</v>
      </c>
      <c r="F6" s="31">
        <f>+D6/C6</f>
        <v>0.9726922953261813</v>
      </c>
      <c r="G6" s="31">
        <f aca="true" t="shared" si="0" ref="G6:G13">+D6/$D$21</f>
        <v>0.055550792539128827</v>
      </c>
      <c r="J6" s="128"/>
      <c r="K6" s="129"/>
      <c r="L6" s="129"/>
    </row>
    <row r="7" spans="2:12" s="9" customFormat="1" ht="12.5">
      <c r="B7" s="15" t="s">
        <v>3</v>
      </c>
      <c r="C7" s="30">
        <v>2102994000</v>
      </c>
      <c r="D7" s="30">
        <v>2370879117</v>
      </c>
      <c r="E7" s="30">
        <f aca="true" t="shared" si="1" ref="E7:E20">+D7-C7</f>
        <v>267885117</v>
      </c>
      <c r="F7" s="17">
        <f aca="true" t="shared" si="2" ref="F7:F21">+D7/C7</f>
        <v>1.127382730050585</v>
      </c>
      <c r="G7" s="17">
        <f t="shared" si="0"/>
        <v>0.7255710946783236</v>
      </c>
      <c r="J7" s="128"/>
      <c r="K7" s="129"/>
      <c r="L7" s="129"/>
    </row>
    <row r="8" spans="2:12" s="9" customFormat="1" ht="12.5">
      <c r="B8" s="146" t="s">
        <v>4</v>
      </c>
      <c r="C8" s="30">
        <v>79042000</v>
      </c>
      <c r="D8" s="30">
        <v>80743050</v>
      </c>
      <c r="E8" s="30">
        <f t="shared" si="1"/>
        <v>1701050</v>
      </c>
      <c r="F8" s="17">
        <f t="shared" si="2"/>
        <v>1.0215208370233546</v>
      </c>
      <c r="G8" s="17">
        <f t="shared" si="0"/>
        <v>0.024710168796078107</v>
      </c>
      <c r="J8" s="128"/>
      <c r="K8" s="129"/>
      <c r="L8" s="129"/>
    </row>
    <row r="9" spans="2:12" s="9" customFormat="1" ht="12.5">
      <c r="B9" s="15" t="s">
        <v>5</v>
      </c>
      <c r="C9" s="30">
        <v>71695000</v>
      </c>
      <c r="D9" s="30">
        <v>74840200</v>
      </c>
      <c r="E9" s="30">
        <f t="shared" si="1"/>
        <v>3145200</v>
      </c>
      <c r="F9" s="17">
        <f t="shared" si="2"/>
        <v>1.0438691680033476</v>
      </c>
      <c r="G9" s="17">
        <f t="shared" si="0"/>
        <v>0.022903692326859647</v>
      </c>
      <c r="J9" s="128"/>
      <c r="K9" s="129"/>
      <c r="L9" s="129"/>
    </row>
    <row r="10" spans="2:12" s="9" customFormat="1" ht="12.5">
      <c r="B10" s="15" t="s">
        <v>6</v>
      </c>
      <c r="C10" s="30">
        <v>110675000</v>
      </c>
      <c r="D10" s="30">
        <v>108770600</v>
      </c>
      <c r="E10" s="30">
        <f t="shared" si="1"/>
        <v>-1904400</v>
      </c>
      <c r="F10" s="17">
        <f t="shared" si="2"/>
        <v>0.9827928619832844</v>
      </c>
      <c r="G10" s="17">
        <f t="shared" si="0"/>
        <v>0.033287569469455186</v>
      </c>
      <c r="J10" s="128"/>
      <c r="K10" s="129"/>
      <c r="L10" s="129"/>
    </row>
    <row r="11" spans="2:12" s="9" customFormat="1" ht="12.5">
      <c r="B11" s="15" t="s">
        <v>210</v>
      </c>
      <c r="C11" s="30"/>
      <c r="D11" s="30">
        <v>4400</v>
      </c>
      <c r="E11" s="30">
        <f aca="true" t="shared" si="3" ref="E11">+D11-C11</f>
        <v>4400</v>
      </c>
      <c r="F11" s="17"/>
      <c r="G11" s="17">
        <f aca="true" t="shared" si="4" ref="G11">+D11/$D$21</f>
        <v>1.346552337355892E-06</v>
      </c>
      <c r="J11" s="128"/>
      <c r="K11" s="129"/>
      <c r="L11" s="129"/>
    </row>
    <row r="12" spans="2:12" s="9" customFormat="1" ht="12.5">
      <c r="B12" s="15" t="s">
        <v>7</v>
      </c>
      <c r="C12" s="30">
        <v>93803000</v>
      </c>
      <c r="D12" s="30">
        <v>102781000</v>
      </c>
      <c r="E12" s="30">
        <f t="shared" si="1"/>
        <v>8978000</v>
      </c>
      <c r="F12" s="17">
        <f t="shared" si="2"/>
        <v>1.0957112245876997</v>
      </c>
      <c r="G12" s="17">
        <f t="shared" si="0"/>
        <v>0.03145454449676726</v>
      </c>
      <c r="J12" s="128"/>
      <c r="K12" s="129"/>
      <c r="L12" s="129"/>
    </row>
    <row r="13" spans="2:12" s="9" customFormat="1" ht="12.5">
      <c r="B13" s="15" t="s">
        <v>8</v>
      </c>
      <c r="C13" s="30">
        <v>218096000</v>
      </c>
      <c r="D13" s="30">
        <v>220135350</v>
      </c>
      <c r="E13" s="30">
        <f t="shared" si="1"/>
        <v>2039350</v>
      </c>
      <c r="F13" s="17">
        <f t="shared" si="2"/>
        <v>1.0093506987748515</v>
      </c>
      <c r="G13" s="17">
        <f t="shared" si="0"/>
        <v>0.06736903865389941</v>
      </c>
      <c r="J13" s="128"/>
      <c r="K13" s="129"/>
      <c r="L13" s="129"/>
    </row>
    <row r="14" spans="2:12" s="40" customFormat="1" ht="12.5">
      <c r="B14" s="131" t="s">
        <v>60</v>
      </c>
      <c r="C14" s="38"/>
      <c r="D14" s="130">
        <v>-180000</v>
      </c>
      <c r="E14" s="38">
        <f t="shared" si="1"/>
        <v>-180000</v>
      </c>
      <c r="F14" s="17"/>
      <c r="G14" s="39">
        <f aca="true" t="shared" si="5" ref="G14">+D14/$D$21</f>
        <v>-5.508623198274104E-05</v>
      </c>
      <c r="J14" s="122"/>
      <c r="K14" s="123"/>
      <c r="L14" s="123"/>
    </row>
    <row r="15" spans="2:12" s="40" customFormat="1" ht="12.5">
      <c r="B15" s="127" t="s">
        <v>9</v>
      </c>
      <c r="C15" s="38">
        <v>12766000</v>
      </c>
      <c r="D15" s="38">
        <v>8631448</v>
      </c>
      <c r="E15" s="38">
        <f t="shared" si="1"/>
        <v>-4134552</v>
      </c>
      <c r="F15" s="39">
        <f t="shared" si="2"/>
        <v>0.6761278395738681</v>
      </c>
      <c r="G15" s="39">
        <f>+'[1]Público'!H15/$D$21</f>
        <v>0.001842455429568744</v>
      </c>
      <c r="J15" s="128"/>
      <c r="K15" s="129"/>
      <c r="L15" s="129"/>
    </row>
    <row r="16" spans="2:12" s="40" customFormat="1" ht="15.5" customHeight="1">
      <c r="B16" s="138" t="s">
        <v>589</v>
      </c>
      <c r="C16" s="38">
        <v>10000000</v>
      </c>
      <c r="D16" s="38">
        <v>19298659</v>
      </c>
      <c r="E16" s="38">
        <f t="shared" si="1"/>
        <v>9298659</v>
      </c>
      <c r="F16" s="39">
        <f t="shared" si="2"/>
        <v>1.9298659</v>
      </c>
      <c r="G16" s="39">
        <f aca="true" t="shared" si="6" ref="G16:G22">+D16/$D$21</f>
        <v>0.005906057814610074</v>
      </c>
      <c r="J16" s="128"/>
      <c r="K16" s="129"/>
      <c r="L16" s="129"/>
    </row>
    <row r="17" spans="2:12" s="40" customFormat="1" ht="12.5">
      <c r="B17" s="127" t="s">
        <v>11</v>
      </c>
      <c r="C17" s="38">
        <v>43900000</v>
      </c>
      <c r="D17" s="38">
        <v>35989818.25</v>
      </c>
      <c r="E17" s="38">
        <f t="shared" si="1"/>
        <v>-7910181.75</v>
      </c>
      <c r="F17" s="39">
        <f t="shared" si="2"/>
        <v>0.8198136275626424</v>
      </c>
      <c r="G17" s="39">
        <f t="shared" si="6"/>
        <v>0.011014130428534373</v>
      </c>
      <c r="J17" s="128"/>
      <c r="K17" s="129"/>
      <c r="L17" s="129"/>
    </row>
    <row r="18" spans="2:12" s="9" customFormat="1" ht="12.5">
      <c r="B18" s="15" t="s">
        <v>21</v>
      </c>
      <c r="C18" s="30">
        <v>2000000</v>
      </c>
      <c r="D18" s="30">
        <v>5384649</v>
      </c>
      <c r="E18" s="30">
        <f t="shared" si="1"/>
        <v>3384649</v>
      </c>
      <c r="F18" s="17">
        <f t="shared" si="2"/>
        <v>2.6923245</v>
      </c>
      <c r="G18" s="17">
        <f t="shared" si="6"/>
        <v>0.0016478890219979699</v>
      </c>
      <c r="J18" s="128"/>
      <c r="K18" s="129"/>
      <c r="L18" s="129"/>
    </row>
    <row r="19" spans="2:12" s="9" customFormat="1" ht="12.5">
      <c r="B19" s="15" t="s">
        <v>561</v>
      </c>
      <c r="C19" s="30"/>
      <c r="D19" s="30">
        <v>5513655</v>
      </c>
      <c r="E19" s="30">
        <f aca="true" t="shared" si="7" ref="E19">+D19-C19</f>
        <v>5513655</v>
      </c>
      <c r="F19" s="17"/>
      <c r="G19" s="17">
        <f t="shared" si="6"/>
        <v>0.0016873693244600003</v>
      </c>
      <c r="J19" s="128"/>
      <c r="K19" s="129"/>
      <c r="L19" s="129"/>
    </row>
    <row r="20" spans="2:12" s="9" customFormat="1" ht="13" thickBot="1">
      <c r="B20" s="16" t="s">
        <v>12</v>
      </c>
      <c r="C20" s="30"/>
      <c r="D20" s="30">
        <v>53294199.49</v>
      </c>
      <c r="E20" s="30">
        <f t="shared" si="1"/>
        <v>53294199.49</v>
      </c>
      <c r="F20" s="18"/>
      <c r="G20" s="18">
        <f t="shared" si="6"/>
        <v>0.016309870202447885</v>
      </c>
      <c r="J20" s="128"/>
      <c r="K20" s="129" t="s">
        <v>595</v>
      </c>
      <c r="L20" s="129"/>
    </row>
    <row r="21" spans="2:11" s="7" customFormat="1" ht="14.5" thickBot="1">
      <c r="B21" s="151" t="s">
        <v>20</v>
      </c>
      <c r="C21" s="152">
        <f>SUM(C6:C20)</f>
        <v>2931585000</v>
      </c>
      <c r="D21" s="153">
        <f>SUM(D6:D20)</f>
        <v>3267604145.74</v>
      </c>
      <c r="E21" s="153">
        <f>SUM(E6:E20)</f>
        <v>336019145.74</v>
      </c>
      <c r="F21" s="154">
        <f t="shared" si="2"/>
        <v>1.114620297804771</v>
      </c>
      <c r="G21" s="154">
        <f t="shared" si="6"/>
        <v>1</v>
      </c>
      <c r="J21" s="105"/>
      <c r="K21" s="69"/>
    </row>
    <row r="22" spans="2:11" s="7" customFormat="1" ht="12.5">
      <c r="B22" s="114"/>
      <c r="C22" s="115"/>
      <c r="D22" s="116"/>
      <c r="E22" s="20"/>
      <c r="F22" s="8"/>
      <c r="G22" s="8">
        <f t="shared" si="6"/>
        <v>0</v>
      </c>
      <c r="J22" s="105"/>
      <c r="K22" s="70"/>
    </row>
    <row r="23" spans="4:10" s="7" customFormat="1" ht="12.5">
      <c r="D23" s="70"/>
      <c r="E23" s="21"/>
      <c r="J23" s="105"/>
    </row>
    <row r="24" ht="12" thickBot="1"/>
    <row r="25" spans="2:7" ht="58" thickBot="1">
      <c r="B25" s="183" t="s">
        <v>591</v>
      </c>
      <c r="C25" s="148" t="s">
        <v>59</v>
      </c>
      <c r="D25" s="149" t="s">
        <v>606</v>
      </c>
      <c r="E25" s="149" t="s">
        <v>23</v>
      </c>
      <c r="F25" s="150" t="s">
        <v>57</v>
      </c>
      <c r="G25" s="150" t="s">
        <v>61</v>
      </c>
    </row>
    <row r="26" spans="2:7" ht="13">
      <c r="B26" s="32" t="s">
        <v>35</v>
      </c>
      <c r="C26" s="33"/>
      <c r="D26" s="33"/>
      <c r="E26" s="33"/>
      <c r="F26" s="33"/>
      <c r="G26" s="33"/>
    </row>
    <row r="27" spans="2:12" s="4" customFormat="1" ht="12.5">
      <c r="B27" s="147" t="s">
        <v>36</v>
      </c>
      <c r="C27" s="30">
        <f>'[2]Hoja1'!$J$90</f>
        <v>1669974146</v>
      </c>
      <c r="D27" s="30">
        <v>1584667865</v>
      </c>
      <c r="E27" s="30">
        <f aca="true" t="shared" si="8" ref="E27:E41">+D27-C27</f>
        <v>-85306281</v>
      </c>
      <c r="F27" s="31">
        <f aca="true" t="shared" si="9" ref="F27:F39">+D27/C27</f>
        <v>0.9489176037818732</v>
      </c>
      <c r="G27" s="31">
        <f aca="true" t="shared" si="10" ref="G27:G41">+D27/$D$42</f>
        <v>0.5949837983617869</v>
      </c>
      <c r="J27" s="122"/>
      <c r="K27" s="123"/>
      <c r="L27" s="123"/>
    </row>
    <row r="28" spans="2:12" s="4" customFormat="1" ht="12.5">
      <c r="B28" s="27" t="s">
        <v>37</v>
      </c>
      <c r="C28" s="30">
        <f>'[2]Hoja1'!$J$127</f>
        <v>123633000</v>
      </c>
      <c r="D28" s="30">
        <v>124272427</v>
      </c>
      <c r="E28" s="30">
        <f t="shared" si="8"/>
        <v>639427</v>
      </c>
      <c r="F28" s="17">
        <f t="shared" si="9"/>
        <v>1.0051719767376024</v>
      </c>
      <c r="G28" s="17">
        <f t="shared" si="10"/>
        <v>0.04665967063583882</v>
      </c>
      <c r="J28" s="122"/>
      <c r="K28" s="123"/>
      <c r="L28" s="123"/>
    </row>
    <row r="29" spans="2:12" s="4" customFormat="1" ht="12.5">
      <c r="B29" s="27" t="s">
        <v>38</v>
      </c>
      <c r="C29" s="30">
        <f>'[2]Hoja1'!$J$133</f>
        <v>104760000</v>
      </c>
      <c r="D29" s="30">
        <v>95948630.86</v>
      </c>
      <c r="E29" s="30">
        <f t="shared" si="8"/>
        <v>-8811369.14</v>
      </c>
      <c r="F29" s="17">
        <f t="shared" si="9"/>
        <v>0.9158899471172203</v>
      </c>
      <c r="G29" s="17">
        <f t="shared" si="10"/>
        <v>0.036025139461445296</v>
      </c>
      <c r="J29" s="122"/>
      <c r="K29" s="123"/>
      <c r="L29" s="123"/>
    </row>
    <row r="30" spans="2:12" s="4" customFormat="1" ht="12.5">
      <c r="B30" s="27" t="s">
        <v>18</v>
      </c>
      <c r="C30" s="30">
        <f>'[2]Hoja1'!$J$142</f>
        <v>129692500</v>
      </c>
      <c r="D30" s="30">
        <v>98007690.04</v>
      </c>
      <c r="E30" s="30">
        <f t="shared" si="8"/>
        <v>-31684809.959999993</v>
      </c>
      <c r="F30" s="17">
        <f t="shared" si="9"/>
        <v>0.7556928121518207</v>
      </c>
      <c r="G30" s="17">
        <f t="shared" si="10"/>
        <v>0.03679823954066481</v>
      </c>
      <c r="J30" s="122"/>
      <c r="K30" s="123"/>
      <c r="L30" s="123"/>
    </row>
    <row r="31" spans="2:12" s="4" customFormat="1" ht="12.5">
      <c r="B31" s="27" t="s">
        <v>39</v>
      </c>
      <c r="C31" s="30">
        <f>'[2]Hoja1'!$J$153</f>
        <v>150399000</v>
      </c>
      <c r="D31" s="30">
        <v>138233995</v>
      </c>
      <c r="E31" s="30">
        <f t="shared" si="8"/>
        <v>-12165005</v>
      </c>
      <c r="F31" s="17">
        <f t="shared" si="9"/>
        <v>0.9191151204462795</v>
      </c>
      <c r="G31" s="17">
        <f t="shared" si="10"/>
        <v>0.05190171973849187</v>
      </c>
      <c r="J31" s="122"/>
      <c r="K31" s="123"/>
      <c r="L31" s="123"/>
    </row>
    <row r="32" spans="2:12" s="4" customFormat="1" ht="12.5">
      <c r="B32" s="27" t="s">
        <v>40</v>
      </c>
      <c r="C32" s="30">
        <f>'[2]Hoja1'!$J$158</f>
        <v>17977000</v>
      </c>
      <c r="D32" s="30">
        <v>18577067</v>
      </c>
      <c r="E32" s="30">
        <f t="shared" si="8"/>
        <v>600067</v>
      </c>
      <c r="F32" s="17">
        <f t="shared" si="9"/>
        <v>1.033379707403905</v>
      </c>
      <c r="G32" s="17">
        <f t="shared" si="10"/>
        <v>0.006974997177772269</v>
      </c>
      <c r="J32" s="122"/>
      <c r="K32" s="123"/>
      <c r="L32" s="123"/>
    </row>
    <row r="33" spans="2:12" s="4" customFormat="1" ht="12.5">
      <c r="B33" s="27" t="s">
        <v>19</v>
      </c>
      <c r="C33" s="30">
        <f>'[2]Hoja1'!$J$179</f>
        <v>294600954</v>
      </c>
      <c r="D33" s="30">
        <v>265004229</v>
      </c>
      <c r="E33" s="30">
        <f t="shared" si="8"/>
        <v>-29596725</v>
      </c>
      <c r="F33" s="17">
        <f t="shared" si="9"/>
        <v>0.8995362214611159</v>
      </c>
      <c r="G33" s="17">
        <f t="shared" si="10"/>
        <v>0.09949922392876745</v>
      </c>
      <c r="J33" s="122"/>
      <c r="K33" s="123"/>
      <c r="L33" s="123"/>
    </row>
    <row r="34" spans="2:12" s="4" customFormat="1" ht="12.5">
      <c r="B34" s="27" t="s">
        <v>58</v>
      </c>
      <c r="C34" s="30">
        <v>30000</v>
      </c>
      <c r="D34" s="30"/>
      <c r="E34" s="30">
        <f aca="true" t="shared" si="11" ref="E34">+D34-C34</f>
        <v>-30000</v>
      </c>
      <c r="F34" s="17">
        <f aca="true" t="shared" si="12" ref="F34">+D34/C34</f>
        <v>0</v>
      </c>
      <c r="G34" s="17">
        <f t="shared" si="10"/>
        <v>0</v>
      </c>
      <c r="J34" s="122"/>
      <c r="K34" s="123"/>
      <c r="L34" s="123"/>
    </row>
    <row r="35" spans="2:12" s="4" customFormat="1" ht="12.5">
      <c r="B35" s="27" t="s">
        <v>41</v>
      </c>
      <c r="C35" s="30">
        <v>70219000</v>
      </c>
      <c r="D35" s="30">
        <v>41593061.5</v>
      </c>
      <c r="E35" s="30">
        <f t="shared" si="8"/>
        <v>-28625938.5</v>
      </c>
      <c r="F35" s="17">
        <f t="shared" si="9"/>
        <v>0.5923334353949785</v>
      </c>
      <c r="G35" s="17">
        <f t="shared" si="10"/>
        <v>0.015616646404806981</v>
      </c>
      <c r="J35" s="122"/>
      <c r="K35" s="123"/>
      <c r="L35" s="123"/>
    </row>
    <row r="36" spans="2:12" s="4" customFormat="1" ht="12.5">
      <c r="B36" s="27" t="s">
        <v>42</v>
      </c>
      <c r="C36" s="30">
        <f>'[2]Hoja1'!$J$213</f>
        <v>47896000</v>
      </c>
      <c r="D36" s="30">
        <v>25830437</v>
      </c>
      <c r="E36" s="30">
        <f t="shared" si="8"/>
        <v>-22065563</v>
      </c>
      <c r="F36" s="17">
        <f t="shared" si="9"/>
        <v>0.5393025931184232</v>
      </c>
      <c r="G36" s="17">
        <f t="shared" si="10"/>
        <v>0.009698367625827285</v>
      </c>
      <c r="J36" s="122"/>
      <c r="K36" s="123"/>
      <c r="L36" s="123"/>
    </row>
    <row r="37" spans="2:12" s="4" customFormat="1" ht="12.5">
      <c r="B37" s="27" t="s">
        <v>43</v>
      </c>
      <c r="C37" s="30">
        <f>'[2]Hoja1'!$J$222</f>
        <v>105819900</v>
      </c>
      <c r="D37" s="30">
        <v>82022570.88</v>
      </c>
      <c r="E37" s="30">
        <f t="shared" si="8"/>
        <v>-23797329.120000005</v>
      </c>
      <c r="F37" s="17">
        <f t="shared" si="9"/>
        <v>0.7751148024142906</v>
      </c>
      <c r="G37" s="17">
        <f t="shared" si="10"/>
        <v>0.0307964222986129</v>
      </c>
      <c r="J37" s="122"/>
      <c r="K37" s="123"/>
      <c r="L37" s="123"/>
    </row>
    <row r="38" spans="2:12" s="4" customFormat="1" ht="12.5">
      <c r="B38" s="27" t="s">
        <v>44</v>
      </c>
      <c r="C38" s="30">
        <f>'[2]Hoja1'!$J$232</f>
        <v>31293500</v>
      </c>
      <c r="D38" s="30">
        <v>34493927</v>
      </c>
      <c r="E38" s="30">
        <f t="shared" si="8"/>
        <v>3200427</v>
      </c>
      <c r="F38" s="17">
        <f t="shared" si="9"/>
        <v>1.1022713023471329</v>
      </c>
      <c r="G38" s="17">
        <f t="shared" si="10"/>
        <v>0.012951185646005512</v>
      </c>
      <c r="J38" s="122"/>
      <c r="K38" s="123"/>
      <c r="L38" s="123"/>
    </row>
    <row r="39" spans="2:12" s="4" customFormat="1" ht="12.5">
      <c r="B39" s="27" t="s">
        <v>12</v>
      </c>
      <c r="C39" s="30">
        <f>'[2]Hoja1'!$J$235</f>
        <v>124166000</v>
      </c>
      <c r="D39" s="30">
        <v>129643322</v>
      </c>
      <c r="E39" s="30">
        <f t="shared" si="8"/>
        <v>5477322</v>
      </c>
      <c r="F39" s="17">
        <f t="shared" si="9"/>
        <v>1.044112897250455</v>
      </c>
      <c r="G39" s="17">
        <f t="shared" si="10"/>
        <v>0.04867624179139912</v>
      </c>
      <c r="J39" s="122"/>
      <c r="K39" s="123"/>
      <c r="L39" s="123"/>
    </row>
    <row r="40" spans="2:12" s="4" customFormat="1" ht="12.5">
      <c r="B40" s="27" t="s">
        <v>11</v>
      </c>
      <c r="C40" s="30">
        <f>'[2]Hoja1'!$J$265</f>
        <v>28572000</v>
      </c>
      <c r="D40" s="30">
        <v>24746482.74</v>
      </c>
      <c r="E40" s="30">
        <f aca="true" t="shared" si="13" ref="E40">+D40-C40</f>
        <v>-3825517.2600000016</v>
      </c>
      <c r="F40" s="17">
        <f aca="true" t="shared" si="14" ref="F40">+D40/C40</f>
        <v>0.8661095737085258</v>
      </c>
      <c r="G40" s="17">
        <f aca="true" t="shared" si="15" ref="G40">+D40/$D$42</f>
        <v>0.009291383148442656</v>
      </c>
      <c r="J40" s="122"/>
      <c r="K40" s="123"/>
      <c r="L40" s="123"/>
    </row>
    <row r="41" spans="2:12" ht="13" thickBot="1">
      <c r="B41" s="26" t="s">
        <v>45</v>
      </c>
      <c r="C41" s="30"/>
      <c r="D41" s="30">
        <v>338154</v>
      </c>
      <c r="E41" s="30">
        <f t="shared" si="8"/>
        <v>338154</v>
      </c>
      <c r="F41" s="17"/>
      <c r="G41" s="17">
        <f t="shared" si="10"/>
        <v>0.00012696424013825238</v>
      </c>
      <c r="J41" s="104"/>
      <c r="K41" s="68"/>
      <c r="L41" s="68"/>
    </row>
    <row r="42" spans="2:7" ht="14.5" thickBot="1">
      <c r="B42" s="151" t="s">
        <v>46</v>
      </c>
      <c r="C42" s="152">
        <f>SUM(C27:C41)</f>
        <v>2899033000</v>
      </c>
      <c r="D42" s="153">
        <f>SUM(D27:D41)</f>
        <v>2663379859.0199995</v>
      </c>
      <c r="E42" s="153">
        <f>SUM(E27:E41)</f>
        <v>-235653140.98</v>
      </c>
      <c r="F42" s="226">
        <f>+D42/C42</f>
        <v>0.9187131912675708</v>
      </c>
      <c r="G42" s="154">
        <f aca="true" t="shared" si="16" ref="G42:G43">+D42/$D$42</f>
        <v>1</v>
      </c>
    </row>
    <row r="43" spans="2:10" s="62" customFormat="1" ht="13">
      <c r="B43" s="61"/>
      <c r="C43" s="66"/>
      <c r="D43" s="135"/>
      <c r="E43" s="61"/>
      <c r="F43" s="61"/>
      <c r="G43" s="61">
        <f t="shared" si="16"/>
        <v>0</v>
      </c>
      <c r="J43" s="106"/>
    </row>
    <row r="44" spans="2:10" s="62" customFormat="1" ht="13" thickBot="1">
      <c r="B44" s="61"/>
      <c r="C44" s="61"/>
      <c r="D44" s="65"/>
      <c r="E44" s="61"/>
      <c r="F44" s="61"/>
      <c r="G44" s="61"/>
      <c r="J44" s="106"/>
    </row>
    <row r="45" spans="2:7" ht="50.5" thickBot="1">
      <c r="B45" s="183" t="s">
        <v>591</v>
      </c>
      <c r="C45" s="148" t="s">
        <v>59</v>
      </c>
      <c r="D45" s="149" t="s">
        <v>606</v>
      </c>
      <c r="E45" s="149" t="s">
        <v>23</v>
      </c>
      <c r="F45" s="150" t="s">
        <v>24</v>
      </c>
      <c r="G45" s="136"/>
    </row>
    <row r="46" spans="2:7" ht="13">
      <c r="B46" s="54" t="s">
        <v>47</v>
      </c>
      <c r="C46" s="52">
        <f>C21</f>
        <v>2931585000</v>
      </c>
      <c r="D46" s="56">
        <f>+D21</f>
        <v>3267604145.74</v>
      </c>
      <c r="E46" s="59">
        <f>+D46-C46</f>
        <v>336019145.7399998</v>
      </c>
      <c r="F46" s="58">
        <f>+D46/C46</f>
        <v>1.114620297804771</v>
      </c>
      <c r="G46" s="24"/>
    </row>
    <row r="47" spans="2:10" ht="13.5" thickBot="1">
      <c r="B47" s="55" t="s">
        <v>48</v>
      </c>
      <c r="C47" s="53">
        <f>C42</f>
        <v>2899033000</v>
      </c>
      <c r="D47" s="57">
        <f>+D42</f>
        <v>2663379859.0199995</v>
      </c>
      <c r="E47" s="60">
        <f>+D47-C47</f>
        <v>-235653140.9800005</v>
      </c>
      <c r="F47" s="238">
        <f>+D47/C47</f>
        <v>0.9187131912675708</v>
      </c>
      <c r="G47" s="24"/>
      <c r="J47" s="107"/>
    </row>
    <row r="48" spans="2:7" ht="14.5" thickBot="1">
      <c r="B48" s="151" t="s">
        <v>49</v>
      </c>
      <c r="C48" s="152">
        <f>C46-C47</f>
        <v>32552000</v>
      </c>
      <c r="D48" s="153">
        <f>+D46-D47</f>
        <v>604224286.7200003</v>
      </c>
      <c r="E48" s="153">
        <f>+D48-C48</f>
        <v>571672286.7200003</v>
      </c>
      <c r="F48" s="154">
        <f>+D48/C48</f>
        <v>18.56181760629148</v>
      </c>
      <c r="G48" s="25"/>
    </row>
    <row r="50" spans="3:5" ht="15">
      <c r="C50" s="137"/>
      <c r="D50" s="137"/>
      <c r="E50" s="137"/>
    </row>
  </sheetData>
  <mergeCells count="2">
    <mergeCell ref="B2:G2"/>
    <mergeCell ref="B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99FF"/>
  </sheetPr>
  <dimension ref="B2:K52"/>
  <sheetViews>
    <sheetView zoomScale="80" zoomScaleNormal="80" workbookViewId="0" topLeftCell="A1">
      <selection activeCell="D18" sqref="D18"/>
    </sheetView>
  </sheetViews>
  <sheetFormatPr defaultColWidth="11.421875" defaultRowHeight="15"/>
  <cols>
    <col min="1" max="1" width="3.421875" style="71" customWidth="1"/>
    <col min="2" max="2" width="41.7109375" style="71" customWidth="1"/>
    <col min="3" max="3" width="17.7109375" style="71" customWidth="1"/>
    <col min="4" max="4" width="18.57421875" style="71" customWidth="1"/>
    <col min="5" max="5" width="16.7109375" style="71" bestFit="1" customWidth="1"/>
    <col min="6" max="6" width="15.57421875" style="71" customWidth="1"/>
    <col min="7" max="7" width="13.140625" style="71" customWidth="1"/>
    <col min="8" max="8" width="4.00390625" style="71" customWidth="1"/>
    <col min="9" max="9" width="14.00390625" style="71" customWidth="1"/>
    <col min="10" max="10" width="16.8515625" style="71" customWidth="1"/>
    <col min="11" max="11" width="11.7109375" style="71" bestFit="1" customWidth="1"/>
    <col min="12" max="16384" width="11.421875" style="71" customWidth="1"/>
  </cols>
  <sheetData>
    <row r="2" spans="2:7" ht="21.75" customHeight="1">
      <c r="B2" s="241" t="s">
        <v>608</v>
      </c>
      <c r="C2" s="241"/>
      <c r="D2" s="241"/>
      <c r="E2" s="241"/>
      <c r="F2" s="241"/>
      <c r="G2" s="241"/>
    </row>
    <row r="3" ht="13.5" thickBot="1"/>
    <row r="4" spans="2:7" s="7" customFormat="1" ht="69.5" thickBot="1">
      <c r="B4" s="155" t="s">
        <v>591</v>
      </c>
      <c r="C4" s="156" t="s">
        <v>62</v>
      </c>
      <c r="D4" s="157" t="s">
        <v>606</v>
      </c>
      <c r="E4" s="157" t="s">
        <v>23</v>
      </c>
      <c r="F4" s="158" t="s">
        <v>57</v>
      </c>
      <c r="G4" s="158" t="s">
        <v>61</v>
      </c>
    </row>
    <row r="5" spans="2:7" s="7" customFormat="1" ht="12.5">
      <c r="B5" s="19" t="s">
        <v>1</v>
      </c>
      <c r="C5" s="193"/>
      <c r="D5" s="139"/>
      <c r="E5" s="139"/>
      <c r="F5" s="139"/>
      <c r="G5" s="139"/>
    </row>
    <row r="6" spans="2:11" s="9" customFormat="1" ht="15.75" customHeight="1">
      <c r="B6" s="145" t="s">
        <v>13</v>
      </c>
      <c r="C6" s="194">
        <v>92000000</v>
      </c>
      <c r="D6" s="30">
        <v>74385900</v>
      </c>
      <c r="E6" s="30">
        <f>+D6-C6</f>
        <v>-17614100</v>
      </c>
      <c r="F6" s="201">
        <f>+D6/C6</f>
        <v>0.8085423913043478</v>
      </c>
      <c r="G6" s="31">
        <f>+D6/$D$24</f>
        <v>0.16368798569953943</v>
      </c>
      <c r="I6" s="132"/>
      <c r="J6" s="133"/>
      <c r="K6" s="133"/>
    </row>
    <row r="7" spans="2:11" s="9" customFormat="1" ht="15.75" customHeight="1">
      <c r="B7" s="15" t="s">
        <v>14</v>
      </c>
      <c r="C7" s="195">
        <v>53000000</v>
      </c>
      <c r="D7" s="198">
        <v>54983203</v>
      </c>
      <c r="E7" s="198">
        <f aca="true" t="shared" si="0" ref="E7:E23">+D7-C7</f>
        <v>1983203</v>
      </c>
      <c r="F7" s="17">
        <f aca="true" t="shared" si="1" ref="F7:F24">+D7/C7</f>
        <v>1.0374189245283019</v>
      </c>
      <c r="G7" s="17">
        <f>+D7/$D$24</f>
        <v>0.12099187811640208</v>
      </c>
      <c r="I7" s="132"/>
      <c r="J7" s="133"/>
      <c r="K7" s="133"/>
    </row>
    <row r="8" spans="2:11" s="9" customFormat="1" ht="24.75" customHeight="1">
      <c r="B8" s="15" t="s">
        <v>15</v>
      </c>
      <c r="C8" s="195">
        <v>10000000</v>
      </c>
      <c r="D8" s="198">
        <v>21691224</v>
      </c>
      <c r="E8" s="198">
        <f t="shared" si="0"/>
        <v>11691224</v>
      </c>
      <c r="F8" s="17">
        <f t="shared" si="1"/>
        <v>2.1691224</v>
      </c>
      <c r="G8" s="17">
        <f aca="true" t="shared" si="2" ref="G8:G24">+D8/$D$24</f>
        <v>0.04773206701696836</v>
      </c>
      <c r="I8" s="132"/>
      <c r="J8" s="133"/>
      <c r="K8" s="133"/>
    </row>
    <row r="9" spans="2:11" s="9" customFormat="1" ht="15.75" customHeight="1">
      <c r="B9" s="15" t="s">
        <v>16</v>
      </c>
      <c r="C9" s="195">
        <v>0</v>
      </c>
      <c r="D9" s="198">
        <v>1593850</v>
      </c>
      <c r="E9" s="198">
        <f t="shared" si="0"/>
        <v>1593850</v>
      </c>
      <c r="F9" s="17"/>
      <c r="G9" s="17">
        <f t="shared" si="2"/>
        <v>0.0035073057663779147</v>
      </c>
      <c r="I9" s="132"/>
      <c r="J9" s="133"/>
      <c r="K9" s="133"/>
    </row>
    <row r="10" spans="2:11" s="9" customFormat="1" ht="15.75" customHeight="1">
      <c r="B10" s="15" t="s">
        <v>17</v>
      </c>
      <c r="C10" s="195">
        <v>30000000</v>
      </c>
      <c r="D10" s="198">
        <v>39724456</v>
      </c>
      <c r="E10" s="198">
        <f>+D10-C10</f>
        <v>9724456</v>
      </c>
      <c r="F10" s="17">
        <f>+D10/C10</f>
        <v>1.3241485333333334</v>
      </c>
      <c r="G10" s="17">
        <f t="shared" si="2"/>
        <v>0.08741463349438514</v>
      </c>
      <c r="H10" s="72"/>
      <c r="I10" s="132"/>
      <c r="J10" s="133"/>
      <c r="K10" s="133"/>
    </row>
    <row r="11" spans="2:11" s="9" customFormat="1" ht="27.75" customHeight="1">
      <c r="B11" s="15" t="s">
        <v>25</v>
      </c>
      <c r="C11" s="195">
        <v>5700000</v>
      </c>
      <c r="D11" s="198">
        <v>6425400</v>
      </c>
      <c r="E11" s="198">
        <f t="shared" si="0"/>
        <v>725400</v>
      </c>
      <c r="F11" s="17">
        <f t="shared" si="1"/>
        <v>1.1272631578947367</v>
      </c>
      <c r="G11" s="17">
        <f t="shared" si="2"/>
        <v>0.014139249283988239</v>
      </c>
      <c r="I11" s="132"/>
      <c r="J11" s="133"/>
      <c r="K11" s="133"/>
    </row>
    <row r="12" spans="2:11" s="9" customFormat="1" ht="15.75" customHeight="1">
      <c r="B12" s="15" t="s">
        <v>11</v>
      </c>
      <c r="C12" s="195">
        <v>167000</v>
      </c>
      <c r="D12" s="198">
        <v>1860336.63</v>
      </c>
      <c r="E12" s="198">
        <f t="shared" si="0"/>
        <v>1693336.63</v>
      </c>
      <c r="F12" s="202">
        <f t="shared" si="1"/>
        <v>11.139740299401197</v>
      </c>
      <c r="G12" s="17">
        <f t="shared" si="2"/>
        <v>0.004093716089847261</v>
      </c>
      <c r="I12" s="132"/>
      <c r="J12" s="133"/>
      <c r="K12" s="133"/>
    </row>
    <row r="13" spans="2:11" s="9" customFormat="1" ht="15.75" customHeight="1">
      <c r="B13" s="15" t="s">
        <v>22</v>
      </c>
      <c r="C13" s="195">
        <v>500000</v>
      </c>
      <c r="D13" s="198">
        <v>937030.2</v>
      </c>
      <c r="E13" s="198">
        <f t="shared" si="0"/>
        <v>437030.19999999995</v>
      </c>
      <c r="F13" s="17">
        <f t="shared" si="1"/>
        <v>1.8740603999999998</v>
      </c>
      <c r="G13" s="17">
        <f t="shared" si="2"/>
        <v>0.0020619577900870536</v>
      </c>
      <c r="I13" s="132"/>
      <c r="J13" s="133"/>
      <c r="K13" s="133"/>
    </row>
    <row r="14" spans="2:11" s="9" customFormat="1" ht="15.75" customHeight="1">
      <c r="B14" s="15" t="s">
        <v>54</v>
      </c>
      <c r="C14" s="195">
        <v>88300000</v>
      </c>
      <c r="D14" s="198">
        <v>92806034</v>
      </c>
      <c r="E14" s="198">
        <f t="shared" si="0"/>
        <v>4506034</v>
      </c>
      <c r="F14" s="17">
        <f t="shared" si="1"/>
        <v>1.0510309626274066</v>
      </c>
      <c r="G14" s="17">
        <f t="shared" si="2"/>
        <v>0.20422193945657674</v>
      </c>
      <c r="H14" s="72"/>
      <c r="I14" s="132"/>
      <c r="J14" s="133"/>
      <c r="K14" s="133"/>
    </row>
    <row r="15" spans="2:11" s="9" customFormat="1" ht="15.75" customHeight="1">
      <c r="B15" s="15" t="s">
        <v>55</v>
      </c>
      <c r="C15" s="195">
        <f>70000000</f>
        <v>70000000</v>
      </c>
      <c r="D15" s="198">
        <v>28700019</v>
      </c>
      <c r="E15" s="198">
        <f aca="true" t="shared" si="3" ref="E15">+D15-C15</f>
        <v>-41299981</v>
      </c>
      <c r="F15" s="203">
        <f aca="true" t="shared" si="4" ref="F15:F16">+D15/C15</f>
        <v>0.41000027142857143</v>
      </c>
      <c r="G15" s="17">
        <f t="shared" si="2"/>
        <v>0.06315509121551947</v>
      </c>
      <c r="H15" s="72"/>
      <c r="I15" s="132"/>
      <c r="J15" s="133"/>
      <c r="K15" s="133"/>
    </row>
    <row r="16" spans="2:11" s="9" customFormat="1" ht="15.75" customHeight="1">
      <c r="B16" s="15" t="s">
        <v>590</v>
      </c>
      <c r="C16" s="195">
        <f>30000000</f>
        <v>30000000</v>
      </c>
      <c r="D16" s="198">
        <v>28750859</v>
      </c>
      <c r="E16" s="198">
        <f t="shared" si="0"/>
        <v>-1249141</v>
      </c>
      <c r="F16" s="203">
        <f t="shared" si="4"/>
        <v>0.9583619666666666</v>
      </c>
      <c r="G16" s="17">
        <f t="shared" si="2"/>
        <v>0.06326696587446647</v>
      </c>
      <c r="H16" s="72"/>
      <c r="I16" s="132"/>
      <c r="J16" s="133"/>
      <c r="K16" s="133"/>
    </row>
    <row r="17" spans="2:11" s="9" customFormat="1" ht="15.75" customHeight="1">
      <c r="B17" s="143" t="s">
        <v>567</v>
      </c>
      <c r="C17" s="195"/>
      <c r="D17" s="198">
        <v>-1085000</v>
      </c>
      <c r="E17" s="198"/>
      <c r="F17" s="17"/>
      <c r="G17" s="17"/>
      <c r="H17" s="72"/>
      <c r="I17" s="132"/>
      <c r="J17" s="133"/>
      <c r="K17" s="133"/>
    </row>
    <row r="18" spans="2:11" s="9" customFormat="1" ht="15.75" customHeight="1">
      <c r="B18" s="15" t="s">
        <v>572</v>
      </c>
      <c r="C18" s="195"/>
      <c r="D18" s="198">
        <v>806250</v>
      </c>
      <c r="E18" s="198">
        <f aca="true" t="shared" si="5" ref="E18">+D18-C18</f>
        <v>806250</v>
      </c>
      <c r="F18" s="17"/>
      <c r="G18" s="17">
        <f aca="true" t="shared" si="6" ref="G18">+D18/$D$24</f>
        <v>0.0017741727729348395</v>
      </c>
      <c r="H18" s="72"/>
      <c r="I18" s="132"/>
      <c r="J18" s="133"/>
      <c r="K18" s="133"/>
    </row>
    <row r="19" spans="2:11" s="9" customFormat="1" ht="15.75" customHeight="1">
      <c r="B19" s="15" t="s">
        <v>561</v>
      </c>
      <c r="C19" s="195"/>
      <c r="D19" s="198">
        <v>8926200</v>
      </c>
      <c r="E19" s="198">
        <f t="shared" si="0"/>
        <v>8926200</v>
      </c>
      <c r="F19" s="17"/>
      <c r="G19" s="17">
        <f t="shared" si="2"/>
        <v>0.019642320627312825</v>
      </c>
      <c r="H19" s="72"/>
      <c r="I19" s="132"/>
      <c r="J19" s="133"/>
      <c r="K19" s="133"/>
    </row>
    <row r="20" spans="2:11" s="9" customFormat="1" ht="15.75" customHeight="1">
      <c r="B20" s="15" t="s">
        <v>63</v>
      </c>
      <c r="C20" s="195"/>
      <c r="D20" s="198">
        <v>2746861</v>
      </c>
      <c r="E20" s="198">
        <f aca="true" t="shared" si="7" ref="E20">+D20-C20</f>
        <v>2746861</v>
      </c>
      <c r="F20" s="17"/>
      <c r="G20" s="17">
        <f aca="true" t="shared" si="8" ref="G20">+D20/$D$24</f>
        <v>0.006044534570215896</v>
      </c>
      <c r="H20" s="72"/>
      <c r="I20" s="132"/>
      <c r="J20" s="133"/>
      <c r="K20" s="133"/>
    </row>
    <row r="21" spans="2:11" s="9" customFormat="1" ht="15.75" customHeight="1">
      <c r="B21" s="234" t="s">
        <v>763</v>
      </c>
      <c r="C21" s="235"/>
      <c r="D21" s="236">
        <v>37649498.77</v>
      </c>
      <c r="E21" s="236">
        <f aca="true" t="shared" si="9" ref="E21">+D21-C21</f>
        <v>37649498.77</v>
      </c>
      <c r="F21" s="179"/>
      <c r="G21" s="179">
        <f aca="true" t="shared" si="10" ref="G21">+D21/$D$24</f>
        <v>0.0828486395440344</v>
      </c>
      <c r="H21" s="72"/>
      <c r="I21" s="237" t="s">
        <v>767</v>
      </c>
      <c r="J21" s="133"/>
      <c r="K21" s="133"/>
    </row>
    <row r="22" spans="2:11" s="9" customFormat="1" ht="15.75" customHeight="1">
      <c r="B22" s="15" t="s">
        <v>56</v>
      </c>
      <c r="C22" s="195">
        <v>0</v>
      </c>
      <c r="D22" s="198">
        <v>950042</v>
      </c>
      <c r="E22" s="198">
        <f t="shared" si="0"/>
        <v>950042</v>
      </c>
      <c r="F22" s="17"/>
      <c r="G22" s="17">
        <f t="shared" si="2"/>
        <v>0.002090590573078525</v>
      </c>
      <c r="H22" s="72"/>
      <c r="I22" s="132"/>
      <c r="J22" s="133"/>
      <c r="K22" s="133"/>
    </row>
    <row r="23" spans="2:11" s="9" customFormat="1" ht="15.75" customHeight="1" thickBot="1">
      <c r="B23" s="144" t="s">
        <v>12</v>
      </c>
      <c r="C23" s="196">
        <v>15000000</v>
      </c>
      <c r="D23" s="199">
        <v>52584975.95</v>
      </c>
      <c r="E23" s="199">
        <f t="shared" si="0"/>
        <v>37584975.95</v>
      </c>
      <c r="F23" s="200">
        <f t="shared" si="1"/>
        <v>3.5056650633333337</v>
      </c>
      <c r="G23" s="200">
        <f t="shared" si="2"/>
        <v>0.11571452104920725</v>
      </c>
      <c r="I23" s="132"/>
      <c r="J23" s="133"/>
      <c r="K23" s="133"/>
    </row>
    <row r="24" spans="2:9" s="91" customFormat="1" ht="15.75" customHeight="1" thickBot="1">
      <c r="B24" s="159" t="s">
        <v>26</v>
      </c>
      <c r="C24" s="197">
        <f>SUM(C6:C23)</f>
        <v>394667000</v>
      </c>
      <c r="D24" s="160">
        <f>SUM(D6:D23)</f>
        <v>454437139.54999995</v>
      </c>
      <c r="E24" s="160">
        <f>SUM(E6:E23)</f>
        <v>60855139.550000004</v>
      </c>
      <c r="F24" s="161">
        <f t="shared" si="1"/>
        <v>1.1514444824370924</v>
      </c>
      <c r="G24" s="161">
        <f t="shared" si="2"/>
        <v>1</v>
      </c>
      <c r="I24" s="64"/>
    </row>
    <row r="25" spans="2:10" s="9" customFormat="1" ht="12.5">
      <c r="B25" s="73"/>
      <c r="C25" s="74"/>
      <c r="D25" s="75"/>
      <c r="E25" s="75"/>
      <c r="F25" s="76"/>
      <c r="G25" s="76"/>
      <c r="J25" s="77"/>
    </row>
    <row r="26" spans="2:7" s="9" customFormat="1" ht="15" thickBot="1">
      <c r="B26" s="73"/>
      <c r="C26" s="74"/>
      <c r="D26" s="75"/>
      <c r="E26" s="78"/>
      <c r="F26" s="76"/>
      <c r="G26" s="76"/>
    </row>
    <row r="27" spans="2:7" ht="69.5" thickBot="1">
      <c r="B27" s="155" t="s">
        <v>591</v>
      </c>
      <c r="C27" s="156" t="s">
        <v>62</v>
      </c>
      <c r="D27" s="157" t="s">
        <v>606</v>
      </c>
      <c r="E27" s="157" t="s">
        <v>23</v>
      </c>
      <c r="F27" s="158" t="s">
        <v>57</v>
      </c>
      <c r="G27" s="158" t="s">
        <v>61</v>
      </c>
    </row>
    <row r="28" spans="2:11" ht="15">
      <c r="B28" s="32" t="s">
        <v>35</v>
      </c>
      <c r="C28" s="33"/>
      <c r="D28" s="33"/>
      <c r="E28" s="33"/>
      <c r="F28" s="33"/>
      <c r="G28" s="33"/>
      <c r="I28" s="67"/>
      <c r="J28" s="68"/>
      <c r="K28" s="68"/>
    </row>
    <row r="29" spans="2:11" ht="15">
      <c r="B29" s="79" t="s">
        <v>36</v>
      </c>
      <c r="C29" s="30">
        <v>97200000</v>
      </c>
      <c r="D29" s="30">
        <v>74666148</v>
      </c>
      <c r="E29" s="30">
        <f>+D29-C29</f>
        <v>-22533852</v>
      </c>
      <c r="F29" s="31">
        <f aca="true" t="shared" si="11" ref="F29:F44">+D29/C29</f>
        <v>0.7681702469135803</v>
      </c>
      <c r="G29" s="80">
        <f aca="true" t="shared" si="12" ref="G29:G42">+D29/$D$44</f>
        <v>0.24684714279521688</v>
      </c>
      <c r="I29" s="108"/>
      <c r="J29" s="110"/>
      <c r="K29" s="68"/>
    </row>
    <row r="30" spans="2:11" ht="15">
      <c r="B30" s="177" t="s">
        <v>37</v>
      </c>
      <c r="C30" s="178">
        <f>'[3]Hoja1'!$J$57</f>
        <v>27877000</v>
      </c>
      <c r="D30" s="178">
        <v>46357923</v>
      </c>
      <c r="E30" s="178">
        <f aca="true" t="shared" si="13" ref="E30:E42">+D30-C30</f>
        <v>18480923</v>
      </c>
      <c r="F30" s="179">
        <f t="shared" si="11"/>
        <v>1.662945187789217</v>
      </c>
      <c r="G30" s="180">
        <f t="shared" si="12"/>
        <v>0.15325982583795095</v>
      </c>
      <c r="I30" s="181"/>
      <c r="J30" s="182"/>
      <c r="K30" s="123"/>
    </row>
    <row r="31" spans="2:11" ht="15">
      <c r="B31" s="81" t="s">
        <v>38</v>
      </c>
      <c r="C31" s="30">
        <v>20100000</v>
      </c>
      <c r="D31" s="30">
        <v>6757765.41</v>
      </c>
      <c r="E31" s="30">
        <f t="shared" si="13"/>
        <v>-13342234.59</v>
      </c>
      <c r="F31" s="17">
        <f t="shared" si="11"/>
        <v>0.3362072343283582</v>
      </c>
      <c r="G31" s="80">
        <f t="shared" si="12"/>
        <v>0.02234125005536441</v>
      </c>
      <c r="I31" s="108"/>
      <c r="J31" s="110"/>
      <c r="K31" s="68"/>
    </row>
    <row r="32" spans="2:11" ht="15">
      <c r="B32" s="81" t="s">
        <v>18</v>
      </c>
      <c r="C32" s="30">
        <v>4000000</v>
      </c>
      <c r="D32" s="30">
        <v>88000</v>
      </c>
      <c r="E32" s="30">
        <f t="shared" si="13"/>
        <v>-3912000</v>
      </c>
      <c r="F32" s="17">
        <f t="shared" si="11"/>
        <v>0.022</v>
      </c>
      <c r="G32" s="80">
        <f t="shared" si="12"/>
        <v>0.00029092901064052594</v>
      </c>
      <c r="I32" s="108"/>
      <c r="J32" s="110"/>
      <c r="K32" s="68"/>
    </row>
    <row r="33" spans="2:11" ht="15">
      <c r="B33" s="81" t="s">
        <v>39</v>
      </c>
      <c r="C33" s="30">
        <v>10767000</v>
      </c>
      <c r="D33" s="30">
        <v>14232094</v>
      </c>
      <c r="E33" s="30">
        <f t="shared" si="13"/>
        <v>3465094</v>
      </c>
      <c r="F33" s="17">
        <f t="shared" si="11"/>
        <v>1.321825392402712</v>
      </c>
      <c r="G33" s="80">
        <f t="shared" si="12"/>
        <v>0.047051466213215515</v>
      </c>
      <c r="I33" s="108"/>
      <c r="J33" s="110"/>
      <c r="K33" s="68"/>
    </row>
    <row r="34" spans="2:11" ht="15">
      <c r="B34" s="81" t="s">
        <v>40</v>
      </c>
      <c r="C34" s="30">
        <v>7000000</v>
      </c>
      <c r="D34" s="30">
        <v>3150332</v>
      </c>
      <c r="E34" s="30">
        <f t="shared" si="13"/>
        <v>-3849668</v>
      </c>
      <c r="F34" s="17">
        <f t="shared" si="11"/>
        <v>0.4500474285714286</v>
      </c>
      <c r="G34" s="80">
        <f t="shared" si="12"/>
        <v>0.01041503377214988</v>
      </c>
      <c r="I34" s="108"/>
      <c r="J34" s="110"/>
      <c r="K34" s="68"/>
    </row>
    <row r="35" spans="2:11" ht="15">
      <c r="B35" s="81" t="s">
        <v>19</v>
      </c>
      <c r="C35" s="30">
        <f>'[3]Hoja1'!$J$100</f>
        <v>31882000</v>
      </c>
      <c r="D35" s="30">
        <v>38330140</v>
      </c>
      <c r="E35" s="30">
        <f t="shared" si="13"/>
        <v>6448140</v>
      </c>
      <c r="F35" s="17">
        <f t="shared" si="11"/>
        <v>1.2022501725111348</v>
      </c>
      <c r="G35" s="80">
        <f t="shared" si="12"/>
        <v>0.1267198830444642</v>
      </c>
      <c r="I35" s="108"/>
      <c r="J35" s="110"/>
      <c r="K35" s="68"/>
    </row>
    <row r="36" spans="2:11" ht="15">
      <c r="B36" s="81" t="s">
        <v>41</v>
      </c>
      <c r="C36" s="30">
        <v>39290000</v>
      </c>
      <c r="D36" s="30">
        <v>5742151</v>
      </c>
      <c r="E36" s="30">
        <f t="shared" si="13"/>
        <v>-33547849</v>
      </c>
      <c r="F36" s="17">
        <f t="shared" si="11"/>
        <v>0.14614790022906593</v>
      </c>
      <c r="G36" s="80">
        <f t="shared" si="12"/>
        <v>0.018983617152028485</v>
      </c>
      <c r="I36" s="108"/>
      <c r="J36" s="110"/>
      <c r="K36" s="68"/>
    </row>
    <row r="37" spans="2:11" ht="15">
      <c r="B37" s="81" t="s">
        <v>42</v>
      </c>
      <c r="C37" s="30">
        <v>10006000</v>
      </c>
      <c r="D37" s="30">
        <v>6465231</v>
      </c>
      <c r="E37" s="30">
        <f t="shared" si="13"/>
        <v>-3540769</v>
      </c>
      <c r="F37" s="17">
        <f t="shared" si="11"/>
        <v>0.6461354187487508</v>
      </c>
      <c r="G37" s="80">
        <f t="shared" si="12"/>
        <v>0.021374127936277933</v>
      </c>
      <c r="I37" s="108"/>
      <c r="J37" s="110"/>
      <c r="K37" s="68"/>
    </row>
    <row r="38" spans="2:11" ht="15">
      <c r="B38" s="81" t="s">
        <v>43</v>
      </c>
      <c r="C38" s="30">
        <f>'[3]Hoja1'!$J$132</f>
        <v>47323000</v>
      </c>
      <c r="D38" s="30">
        <v>29695567.07</v>
      </c>
      <c r="E38" s="30">
        <f t="shared" si="13"/>
        <v>-17627432.93</v>
      </c>
      <c r="F38" s="17">
        <f t="shared" si="11"/>
        <v>0.6275081264924033</v>
      </c>
      <c r="G38" s="80">
        <f t="shared" si="12"/>
        <v>0.0981738857736873</v>
      </c>
      <c r="I38" s="108"/>
      <c r="J38" s="110"/>
      <c r="K38" s="68"/>
    </row>
    <row r="39" spans="2:11" ht="15">
      <c r="B39" s="81" t="s">
        <v>44</v>
      </c>
      <c r="C39" s="30">
        <v>9400000</v>
      </c>
      <c r="D39" s="30">
        <v>0</v>
      </c>
      <c r="E39" s="30">
        <f aca="true" t="shared" si="14" ref="E39">+D39-C39</f>
        <v>-9400000</v>
      </c>
      <c r="F39" s="17">
        <f aca="true" t="shared" si="15" ref="F39">+D39/C39</f>
        <v>0</v>
      </c>
      <c r="G39" s="80">
        <f t="shared" si="12"/>
        <v>0</v>
      </c>
      <c r="I39" s="108"/>
      <c r="J39" s="110"/>
      <c r="K39" s="68"/>
    </row>
    <row r="40" spans="2:11" ht="15">
      <c r="B40" s="81" t="s">
        <v>12</v>
      </c>
      <c r="C40" s="30">
        <f>'[3]Hoja1'!$J$142</f>
        <v>71179000</v>
      </c>
      <c r="D40" s="30">
        <v>73117017</v>
      </c>
      <c r="E40" s="30">
        <f t="shared" si="13"/>
        <v>1938017</v>
      </c>
      <c r="F40" s="17">
        <f t="shared" si="11"/>
        <v>1.0272273704322905</v>
      </c>
      <c r="G40" s="80">
        <f t="shared" si="12"/>
        <v>0.24172569791814225</v>
      </c>
      <c r="I40" s="108"/>
      <c r="J40" s="110"/>
      <c r="K40" s="68"/>
    </row>
    <row r="41" spans="2:11" ht="15">
      <c r="B41" s="82" t="s">
        <v>761</v>
      </c>
      <c r="C41" s="30"/>
      <c r="D41" s="30">
        <v>612199</v>
      </c>
      <c r="E41" s="51">
        <f aca="true" t="shared" si="16" ref="E41">+D41-C41</f>
        <v>612199</v>
      </c>
      <c r="F41" s="18" t="e">
        <f aca="true" t="shared" si="17" ref="F41">+D41/C41</f>
        <v>#DIV/0!</v>
      </c>
      <c r="G41" s="83">
        <f aca="true" t="shared" si="18" ref="G41">+D41/$D$44</f>
        <v>0.0020239369248309016</v>
      </c>
      <c r="I41" s="108"/>
      <c r="J41" s="110"/>
      <c r="K41" s="63"/>
    </row>
    <row r="42" spans="2:11" ht="15">
      <c r="B42" s="82" t="s">
        <v>11</v>
      </c>
      <c r="C42" s="30">
        <v>7912000</v>
      </c>
      <c r="D42" s="30">
        <v>3060900.53</v>
      </c>
      <c r="E42" s="51">
        <f t="shared" si="13"/>
        <v>-4851099.470000001</v>
      </c>
      <c r="F42" s="18">
        <f t="shared" si="11"/>
        <v>0.386868115520728</v>
      </c>
      <c r="G42" s="83">
        <f t="shared" si="12"/>
        <v>0.010119372305249561</v>
      </c>
      <c r="I42" s="108"/>
      <c r="J42" s="110"/>
      <c r="K42" s="63"/>
    </row>
    <row r="43" spans="2:11" ht="13.5" thickBot="1">
      <c r="B43" s="82" t="s">
        <v>45</v>
      </c>
      <c r="C43" s="51">
        <v>150000</v>
      </c>
      <c r="D43" s="51">
        <v>203820</v>
      </c>
      <c r="E43" s="51">
        <f aca="true" t="shared" si="19" ref="E43">+D43-C43</f>
        <v>53820</v>
      </c>
      <c r="F43" s="18">
        <f aca="true" t="shared" si="20" ref="F43">+D43/C43</f>
        <v>1.3588</v>
      </c>
      <c r="G43" s="83">
        <f aca="true" t="shared" si="21" ref="G43">+D43/$D$44</f>
        <v>0.0006738312607812727</v>
      </c>
      <c r="I43" s="108"/>
      <c r="J43" s="110"/>
      <c r="K43" s="63"/>
    </row>
    <row r="44" spans="2:10" s="92" customFormat="1" ht="15" thickBot="1">
      <c r="B44" s="162" t="s">
        <v>50</v>
      </c>
      <c r="C44" s="163">
        <f>SUM(C29:C43)</f>
        <v>384086000</v>
      </c>
      <c r="D44" s="163">
        <f>SUM(D29:D43)</f>
        <v>302479288.01</v>
      </c>
      <c r="E44" s="163">
        <f>SUM(E29:E43)</f>
        <v>-81606711.99000001</v>
      </c>
      <c r="F44" s="225">
        <f t="shared" si="11"/>
        <v>0.7875301052628838</v>
      </c>
      <c r="G44" s="164">
        <f>+D44/$D$44</f>
        <v>1</v>
      </c>
      <c r="I44" s="109"/>
      <c r="J44" s="111"/>
    </row>
    <row r="45" spans="2:9" ht="15">
      <c r="B45" s="22"/>
      <c r="C45" s="50"/>
      <c r="D45" s="50"/>
      <c r="E45" s="84"/>
      <c r="F45" s="85"/>
      <c r="G45" s="22"/>
      <c r="I45" s="112"/>
    </row>
    <row r="46" spans="2:7" ht="13.5" thickBot="1">
      <c r="B46" s="22"/>
      <c r="C46" s="22"/>
      <c r="D46" s="64"/>
      <c r="E46" s="84"/>
      <c r="F46" s="22"/>
      <c r="G46" s="22"/>
    </row>
    <row r="47" spans="2:7" ht="50.5" thickBot="1">
      <c r="B47" s="155" t="s">
        <v>591</v>
      </c>
      <c r="C47" s="156" t="s">
        <v>62</v>
      </c>
      <c r="D47" s="157" t="s">
        <v>606</v>
      </c>
      <c r="E47" s="157" t="s">
        <v>23</v>
      </c>
      <c r="F47" s="158" t="s">
        <v>24</v>
      </c>
      <c r="G47" s="23"/>
    </row>
    <row r="48" spans="2:7" ht="15">
      <c r="B48" s="54" t="s">
        <v>47</v>
      </c>
      <c r="C48" s="86">
        <f>C24</f>
        <v>394667000</v>
      </c>
      <c r="D48" s="86">
        <f>D24</f>
        <v>454437139.54999995</v>
      </c>
      <c r="E48" s="87">
        <f>+D48-C48</f>
        <v>59770139.54999995</v>
      </c>
      <c r="F48" s="227">
        <f>+D48/C48</f>
        <v>1.1514444824370924</v>
      </c>
      <c r="G48" s="25"/>
    </row>
    <row r="49" spans="2:7" ht="13.5" thickBot="1">
      <c r="B49" s="88" t="s">
        <v>48</v>
      </c>
      <c r="C49" s="89">
        <f>+C44</f>
        <v>384086000</v>
      </c>
      <c r="D49" s="90">
        <f>+D44</f>
        <v>302479288.01</v>
      </c>
      <c r="E49" s="90">
        <f>+D49-C49</f>
        <v>-81606711.99000001</v>
      </c>
      <c r="F49" s="228">
        <f aca="true" t="shared" si="22" ref="F49:F50">+D49/C49</f>
        <v>0.7875301052628838</v>
      </c>
      <c r="G49" s="25"/>
    </row>
    <row r="50" spans="2:7" ht="14.5" thickBot="1">
      <c r="B50" s="162" t="s">
        <v>52</v>
      </c>
      <c r="C50" s="163">
        <f>+C48-C49</f>
        <v>10581000</v>
      </c>
      <c r="D50" s="163">
        <f>+D48-D49</f>
        <v>151957851.53999996</v>
      </c>
      <c r="E50" s="163">
        <f>+D50-C50</f>
        <v>141376851.53999996</v>
      </c>
      <c r="F50" s="164">
        <f t="shared" si="22"/>
        <v>14.361388483130135</v>
      </c>
      <c r="G50" s="25"/>
    </row>
    <row r="52" ht="15">
      <c r="C52" s="113"/>
    </row>
  </sheetData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8000860214233"/>
  </sheetPr>
  <dimension ref="B1:F34"/>
  <sheetViews>
    <sheetView workbookViewId="0" topLeftCell="A1">
      <selection activeCell="D37" sqref="D37"/>
    </sheetView>
  </sheetViews>
  <sheetFormatPr defaultColWidth="11.421875" defaultRowHeight="15"/>
  <cols>
    <col min="1" max="1" width="2.7109375" style="10" customWidth="1"/>
    <col min="2" max="2" width="33.140625" style="10" customWidth="1"/>
    <col min="3" max="3" width="23.28125" style="14" customWidth="1"/>
    <col min="4" max="4" width="26.140625" style="14" customWidth="1"/>
    <col min="5" max="5" width="21.7109375" style="14" customWidth="1"/>
    <col min="6" max="6" width="16.140625" style="29" customWidth="1"/>
    <col min="7" max="7" width="11.421875" style="10" customWidth="1"/>
    <col min="8" max="8" width="24.140625" style="10" customWidth="1"/>
    <col min="9" max="16384" width="11.421875" style="10" customWidth="1"/>
  </cols>
  <sheetData>
    <row r="1" spans="2:6" ht="15">
      <c r="B1" s="242" t="s">
        <v>27</v>
      </c>
      <c r="C1" s="242"/>
      <c r="D1" s="242"/>
      <c r="E1" s="242"/>
      <c r="F1" s="242"/>
    </row>
    <row r="2" spans="2:6" s="11" customFormat="1" ht="15">
      <c r="B2" s="242" t="s">
        <v>609</v>
      </c>
      <c r="C2" s="242"/>
      <c r="D2" s="242"/>
      <c r="E2" s="242"/>
      <c r="F2" s="242"/>
    </row>
    <row r="3" spans="2:6" s="11" customFormat="1" ht="15">
      <c r="B3" s="244" t="s">
        <v>613</v>
      </c>
      <c r="C3" s="244"/>
      <c r="D3" s="244"/>
      <c r="E3" s="244"/>
      <c r="F3" s="244"/>
    </row>
    <row r="4" spans="3:6" s="11" customFormat="1" ht="20" thickBot="1">
      <c r="C4" s="12"/>
      <c r="D4" s="12"/>
      <c r="E4" s="12"/>
      <c r="F4" s="28"/>
    </row>
    <row r="5" spans="2:6" s="13" customFormat="1" ht="25.5" thickBot="1">
      <c r="B5" s="165" t="s">
        <v>28</v>
      </c>
      <c r="C5" s="166" t="s">
        <v>64</v>
      </c>
      <c r="D5" s="166" t="s">
        <v>612</v>
      </c>
      <c r="E5" s="166" t="s">
        <v>23</v>
      </c>
      <c r="F5" s="167" t="s">
        <v>24</v>
      </c>
    </row>
    <row r="6" spans="2:6" ht="15">
      <c r="B6" s="41" t="s">
        <v>29</v>
      </c>
      <c r="C6" s="42">
        <f>PB!C21</f>
        <v>2931585000</v>
      </c>
      <c r="D6" s="42">
        <f>PB!D21</f>
        <v>3267604145.74</v>
      </c>
      <c r="E6" s="42">
        <f>+D6-C6</f>
        <v>336019145.7399998</v>
      </c>
      <c r="F6" s="43">
        <f>+D6/C6</f>
        <v>1.114620297804771</v>
      </c>
    </row>
    <row r="7" spans="2:6" ht="20" thickBot="1">
      <c r="B7" s="44" t="s">
        <v>30</v>
      </c>
      <c r="C7" s="45">
        <f>PB!C42</f>
        <v>2899033000</v>
      </c>
      <c r="D7" s="45">
        <f>PB!D42</f>
        <v>2663379859.0199995</v>
      </c>
      <c r="E7" s="45">
        <f>+D7-C7</f>
        <v>-235653140.9800005</v>
      </c>
      <c r="F7" s="46">
        <f>+D7/C7</f>
        <v>0.9187131912675708</v>
      </c>
    </row>
    <row r="8" spans="2:6" s="11" customFormat="1" ht="20" thickBot="1">
      <c r="B8" s="171" t="s">
        <v>31</v>
      </c>
      <c r="C8" s="172">
        <f>+C6-C7</f>
        <v>32552000</v>
      </c>
      <c r="D8" s="172">
        <f>+D6-D7</f>
        <v>604224286.7200003</v>
      </c>
      <c r="E8" s="172">
        <f aca="true" t="shared" si="0" ref="E8">+E6-E7</f>
        <v>571672286.7200003</v>
      </c>
      <c r="F8" s="173">
        <f>+D8/C8</f>
        <v>18.56181760629148</v>
      </c>
    </row>
    <row r="9" spans="2:6" ht="15">
      <c r="B9" s="41" t="s">
        <v>32</v>
      </c>
      <c r="C9" s="42">
        <f>PV!C24</f>
        <v>394667000</v>
      </c>
      <c r="D9" s="42">
        <f>PV!D24</f>
        <v>454437139.54999995</v>
      </c>
      <c r="E9" s="42">
        <f>+D9-C9</f>
        <v>59770139.54999995</v>
      </c>
      <c r="F9" s="43">
        <f aca="true" t="shared" si="1" ref="F9:F13">+D9/C9</f>
        <v>1.1514444824370924</v>
      </c>
    </row>
    <row r="10" spans="2:6" ht="20" thickBot="1">
      <c r="B10" s="44" t="s">
        <v>33</v>
      </c>
      <c r="C10" s="45">
        <f>PV!C44</f>
        <v>384086000</v>
      </c>
      <c r="D10" s="45">
        <f>PV!D44</f>
        <v>302479288.01</v>
      </c>
      <c r="E10" s="45">
        <f>+D10-C10</f>
        <v>-81606711.99000001</v>
      </c>
      <c r="F10" s="46">
        <f t="shared" si="1"/>
        <v>0.7875301052628838</v>
      </c>
    </row>
    <row r="11" spans="2:6" s="11" customFormat="1" ht="20" thickBot="1">
      <c r="B11" s="171" t="s">
        <v>53</v>
      </c>
      <c r="C11" s="172">
        <f>+C9-C10</f>
        <v>10581000</v>
      </c>
      <c r="D11" s="172">
        <f aca="true" t="shared" si="2" ref="D11">+D9-D10</f>
        <v>151957851.53999996</v>
      </c>
      <c r="E11" s="172">
        <f>+D11-C11</f>
        <v>141376851.53999996</v>
      </c>
      <c r="F11" s="173">
        <f t="shared" si="1"/>
        <v>14.361388483130135</v>
      </c>
    </row>
    <row r="12" spans="2:6" ht="20" thickBot="1">
      <c r="B12" s="22"/>
      <c r="C12" s="47"/>
      <c r="D12" s="47"/>
      <c r="E12" s="47"/>
      <c r="F12" s="48"/>
    </row>
    <row r="13" spans="2:6" ht="20" thickBot="1">
      <c r="B13" s="174" t="s">
        <v>34</v>
      </c>
      <c r="C13" s="175">
        <f>+C8+C11</f>
        <v>43133000</v>
      </c>
      <c r="D13" s="175">
        <f aca="true" t="shared" si="3" ref="D13">+D8+D11</f>
        <v>756182138.2600002</v>
      </c>
      <c r="E13" s="175">
        <f>+E8+E11</f>
        <v>713049138.2600002</v>
      </c>
      <c r="F13" s="176">
        <f t="shared" si="1"/>
        <v>17.531406075626556</v>
      </c>
    </row>
    <row r="19" spans="3:6" ht="15">
      <c r="C19" s="10"/>
      <c r="D19" s="10"/>
      <c r="E19" s="10"/>
      <c r="F19" s="10"/>
    </row>
    <row r="20" spans="3:6" ht="15">
      <c r="C20" s="10"/>
      <c r="D20" s="10"/>
      <c r="E20" s="10"/>
      <c r="F20" s="10"/>
    </row>
    <row r="21" spans="3:6" ht="18.75">
      <c r="C21" s="10"/>
      <c r="D21" s="10"/>
      <c r="E21" s="10"/>
      <c r="F21" s="10"/>
    </row>
    <row r="22" spans="2:6" ht="18.75">
      <c r="B22" s="242" t="s">
        <v>27</v>
      </c>
      <c r="C22" s="242"/>
      <c r="D22" s="242"/>
      <c r="E22" s="242"/>
      <c r="F22" s="242"/>
    </row>
    <row r="23" spans="2:6" ht="18.75">
      <c r="B23" s="242" t="s">
        <v>609</v>
      </c>
      <c r="C23" s="242"/>
      <c r="D23" s="242"/>
      <c r="E23" s="242"/>
      <c r="F23" s="242"/>
    </row>
    <row r="24" spans="2:6" s="121" customFormat="1" ht="18.75">
      <c r="B24" s="243" t="s">
        <v>611</v>
      </c>
      <c r="C24" s="243"/>
      <c r="D24" s="243"/>
      <c r="E24" s="243"/>
      <c r="F24" s="243"/>
    </row>
    <row r="25" ht="19.5" thickBot="1"/>
    <row r="26" spans="2:6" ht="39" thickBot="1">
      <c r="B26" s="168" t="s">
        <v>28</v>
      </c>
      <c r="C26" s="166" t="s">
        <v>606</v>
      </c>
      <c r="D26" s="166" t="s">
        <v>610</v>
      </c>
      <c r="E26" s="169" t="s">
        <v>23</v>
      </c>
      <c r="F26" s="170" t="s">
        <v>51</v>
      </c>
    </row>
    <row r="27" spans="2:6" ht="18.75">
      <c r="B27" s="93" t="s">
        <v>29</v>
      </c>
      <c r="C27" s="94">
        <f>D6</f>
        <v>3267604145.74</v>
      </c>
      <c r="D27" s="117">
        <v>3005960473.18</v>
      </c>
      <c r="E27" s="95">
        <f>+C27-D27</f>
        <v>261643672.55999994</v>
      </c>
      <c r="F27" s="96">
        <f>(+C27/D27)-100%</f>
        <v>0.0870416211039553</v>
      </c>
    </row>
    <row r="28" spans="2:6" ht="19.5" thickBot="1">
      <c r="B28" s="97" t="s">
        <v>30</v>
      </c>
      <c r="C28" s="98">
        <f>D7</f>
        <v>2663379859.0199995</v>
      </c>
      <c r="D28" s="118">
        <v>2462502813.45</v>
      </c>
      <c r="E28" s="42">
        <f>+C28-D28</f>
        <v>200877045.5699997</v>
      </c>
      <c r="F28" s="99">
        <f>(+C28/D28)-100%</f>
        <v>0.08157434154910392</v>
      </c>
    </row>
    <row r="29" spans="2:6" ht="19.5" thickBot="1">
      <c r="B29" s="171" t="s">
        <v>31</v>
      </c>
      <c r="C29" s="172">
        <f>+C27-C28</f>
        <v>604224286.7200003</v>
      </c>
      <c r="D29" s="172">
        <f>+D27-D28</f>
        <v>543457659.73</v>
      </c>
      <c r="E29" s="172">
        <f>+E27-E28</f>
        <v>60766626.99000025</v>
      </c>
      <c r="F29" s="173">
        <f>(+C29/D29)-100%</f>
        <v>0.11181483212545062</v>
      </c>
    </row>
    <row r="30" spans="2:6" ht="18.75">
      <c r="B30" s="41" t="s">
        <v>32</v>
      </c>
      <c r="C30" s="42">
        <f>D9</f>
        <v>454437139.54999995</v>
      </c>
      <c r="D30" s="119">
        <v>288343832.67</v>
      </c>
      <c r="E30" s="42">
        <f>+C30-D30</f>
        <v>166093306.87999994</v>
      </c>
      <c r="F30" s="96">
        <f aca="true" t="shared" si="4" ref="F30:F31">(+C30/D30)-100%</f>
        <v>0.5760251757147454</v>
      </c>
    </row>
    <row r="31" spans="2:6" ht="19.5" thickBot="1">
      <c r="B31" s="44" t="s">
        <v>33</v>
      </c>
      <c r="C31" s="45">
        <f>D10</f>
        <v>302479288.01</v>
      </c>
      <c r="D31" s="120">
        <v>195967290.33</v>
      </c>
      <c r="E31" s="42">
        <f>+C31-D31</f>
        <v>106511997.67999998</v>
      </c>
      <c r="F31" s="99">
        <f t="shared" si="4"/>
        <v>0.5435192653867826</v>
      </c>
    </row>
    <row r="32" spans="2:6" ht="19.5" thickBot="1">
      <c r="B32" s="171" t="s">
        <v>53</v>
      </c>
      <c r="C32" s="172">
        <f aca="true" t="shared" si="5" ref="C32">+C30-C31</f>
        <v>151957851.53999996</v>
      </c>
      <c r="D32" s="172">
        <f>+D30-D31</f>
        <v>92376542.34</v>
      </c>
      <c r="E32" s="172">
        <f>+E30-E31</f>
        <v>59581309.19999996</v>
      </c>
      <c r="F32" s="173">
        <f>(+C32/D32)-100%</f>
        <v>0.6449831060000677</v>
      </c>
    </row>
    <row r="33" spans="2:6" ht="19.5" thickBot="1">
      <c r="B33" s="34"/>
      <c r="C33" s="35"/>
      <c r="D33" s="35"/>
      <c r="E33" s="35"/>
      <c r="F33" s="37"/>
    </row>
    <row r="34" spans="2:6" ht="19.5" thickBot="1">
      <c r="B34" s="174" t="s">
        <v>34</v>
      </c>
      <c r="C34" s="175">
        <f>+C29+C32</f>
        <v>756182138.2600002</v>
      </c>
      <c r="D34" s="175">
        <f>+D29+D32</f>
        <v>635834202.07</v>
      </c>
      <c r="E34" s="175">
        <f>+E29+E32</f>
        <v>120347936.1900002</v>
      </c>
      <c r="F34" s="176">
        <f>(+C34/D34)-100%</f>
        <v>0.18927565676429414</v>
      </c>
    </row>
  </sheetData>
  <mergeCells count="6">
    <mergeCell ref="B22:F22"/>
    <mergeCell ref="B23:F23"/>
    <mergeCell ref="B24:F24"/>
    <mergeCell ref="B1:F1"/>
    <mergeCell ref="B2:F2"/>
    <mergeCell ref="B3:F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3CF5-F549-4CF8-9BAE-D5688C603662}">
  <dimension ref="A1:A1"/>
  <sheetViews>
    <sheetView workbookViewId="0" topLeftCell="A1">
      <selection activeCell="F17" sqref="F17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B487-C098-4F46-BF97-FDE3EDD3C79C}">
  <dimension ref="B1:K274"/>
  <sheetViews>
    <sheetView workbookViewId="0" topLeftCell="A1">
      <pane xSplit="5" ySplit="2" topLeftCell="F75" activePane="bottomRight" state="frozen"/>
      <selection pane="topRight" activeCell="F1" sqref="F1"/>
      <selection pane="bottomLeft" activeCell="A3" sqref="A3"/>
      <selection pane="bottomRight" activeCell="I80" sqref="I80"/>
    </sheetView>
  </sheetViews>
  <sheetFormatPr defaultColWidth="9.140625" defaultRowHeight="15"/>
  <cols>
    <col min="1" max="1" width="1.421875" style="0" customWidth="1"/>
    <col min="2" max="2" width="11.28125" style="0" bestFit="1" customWidth="1"/>
    <col min="3" max="3" width="41.421875" style="0" bestFit="1" customWidth="1"/>
    <col min="4" max="4" width="5.28125" style="0" bestFit="1" customWidth="1"/>
    <col min="5" max="5" width="5.8515625" style="0" bestFit="1" customWidth="1"/>
    <col min="6" max="7" width="13.00390625" style="0" bestFit="1" customWidth="1"/>
    <col min="8" max="8" width="13.7109375" style="0" bestFit="1" customWidth="1"/>
    <col min="9" max="9" width="16.00390625" style="0" customWidth="1"/>
  </cols>
  <sheetData>
    <row r="1" spans="2:9" ht="15">
      <c r="B1" s="184" t="s">
        <v>65</v>
      </c>
      <c r="C1" s="184" t="s">
        <v>0</v>
      </c>
      <c r="D1" s="184" t="s">
        <v>66</v>
      </c>
      <c r="E1" s="185" t="s">
        <v>67</v>
      </c>
      <c r="F1" s="185" t="s">
        <v>66</v>
      </c>
      <c r="G1" s="185" t="s">
        <v>67</v>
      </c>
      <c r="H1" s="185" t="s">
        <v>66</v>
      </c>
      <c r="I1" s="185" t="s">
        <v>67</v>
      </c>
    </row>
    <row r="2" spans="2:9" ht="15">
      <c r="B2" s="186" t="s">
        <v>68</v>
      </c>
      <c r="C2" s="186" t="s">
        <v>1</v>
      </c>
      <c r="D2" s="187"/>
      <c r="E2" s="187"/>
      <c r="F2" s="187"/>
      <c r="G2" s="187"/>
      <c r="H2" s="187"/>
      <c r="I2" s="187"/>
    </row>
    <row r="3" spans="2:9" ht="15">
      <c r="B3" s="67" t="s">
        <v>69</v>
      </c>
      <c r="C3" s="67" t="s">
        <v>70</v>
      </c>
      <c r="D3" s="125">
        <v>0</v>
      </c>
      <c r="E3" s="125">
        <v>0</v>
      </c>
      <c r="F3" s="125">
        <v>164913950</v>
      </c>
      <c r="G3" s="125">
        <v>3304405667</v>
      </c>
      <c r="H3" s="125">
        <v>0</v>
      </c>
      <c r="I3" s="125">
        <v>3139491717</v>
      </c>
    </row>
    <row r="4" spans="2:9" ht="15">
      <c r="B4" s="67" t="s">
        <v>71</v>
      </c>
      <c r="C4" s="67" t="s">
        <v>72</v>
      </c>
      <c r="D4" s="125">
        <v>0</v>
      </c>
      <c r="E4" s="125">
        <v>0</v>
      </c>
      <c r="F4" s="125">
        <v>164733950</v>
      </c>
      <c r="G4" s="125">
        <v>3304405667</v>
      </c>
      <c r="H4" s="125">
        <v>0</v>
      </c>
      <c r="I4" s="125">
        <v>3139671717</v>
      </c>
    </row>
    <row r="5" spans="2:9" ht="15">
      <c r="B5" s="67" t="s">
        <v>73</v>
      </c>
      <c r="C5" s="67" t="s">
        <v>74</v>
      </c>
      <c r="D5" s="125">
        <v>0</v>
      </c>
      <c r="E5" s="125">
        <v>0</v>
      </c>
      <c r="F5" s="125">
        <v>153168500</v>
      </c>
      <c r="G5" s="125">
        <v>2969923867</v>
      </c>
      <c r="H5" s="125">
        <v>0</v>
      </c>
      <c r="I5" s="125">
        <v>2816755367</v>
      </c>
    </row>
    <row r="6" spans="2:9" ht="15">
      <c r="B6" s="206" t="s">
        <v>75</v>
      </c>
      <c r="C6" s="206" t="s">
        <v>2</v>
      </c>
      <c r="D6" s="207">
        <v>0</v>
      </c>
      <c r="E6" s="207">
        <v>0</v>
      </c>
      <c r="F6" s="207">
        <v>33816000</v>
      </c>
      <c r="G6" s="207">
        <v>215334000</v>
      </c>
      <c r="H6" s="207">
        <v>0</v>
      </c>
      <c r="I6" s="207">
        <v>181518000</v>
      </c>
    </row>
    <row r="7" spans="2:9" ht="15">
      <c r="B7" s="67" t="s">
        <v>76</v>
      </c>
      <c r="C7" s="67" t="s">
        <v>77</v>
      </c>
      <c r="D7" s="125">
        <v>0</v>
      </c>
      <c r="E7" s="125">
        <v>0</v>
      </c>
      <c r="F7" s="125">
        <v>370000</v>
      </c>
      <c r="G7" s="125">
        <v>76172000</v>
      </c>
      <c r="H7" s="125">
        <v>0</v>
      </c>
      <c r="I7" s="125">
        <v>75802000</v>
      </c>
    </row>
    <row r="8" spans="2:9" ht="15">
      <c r="B8" s="67" t="s">
        <v>78</v>
      </c>
      <c r="C8" s="67" t="s">
        <v>79</v>
      </c>
      <c r="D8" s="125">
        <v>0</v>
      </c>
      <c r="E8" s="125">
        <v>0</v>
      </c>
      <c r="F8" s="125">
        <v>180000</v>
      </c>
      <c r="G8" s="125">
        <v>139126000</v>
      </c>
      <c r="H8" s="125">
        <v>0</v>
      </c>
      <c r="I8" s="125">
        <v>138946000</v>
      </c>
    </row>
    <row r="9" spans="2:9" ht="15">
      <c r="B9" s="67" t="s">
        <v>80</v>
      </c>
      <c r="C9" s="67" t="s">
        <v>81</v>
      </c>
      <c r="D9" s="125">
        <v>0</v>
      </c>
      <c r="E9" s="125">
        <v>0</v>
      </c>
      <c r="F9" s="125">
        <v>33266000</v>
      </c>
      <c r="G9" s="125">
        <v>36000</v>
      </c>
      <c r="H9" s="125">
        <v>33230000</v>
      </c>
      <c r="I9" s="125">
        <v>0</v>
      </c>
    </row>
    <row r="10" spans="2:9" ht="15">
      <c r="B10" s="206" t="s">
        <v>82</v>
      </c>
      <c r="C10" s="206" t="s">
        <v>3</v>
      </c>
      <c r="D10" s="207">
        <v>0</v>
      </c>
      <c r="E10" s="207">
        <v>0</v>
      </c>
      <c r="F10" s="207">
        <v>107355000</v>
      </c>
      <c r="G10" s="207">
        <v>2478234117</v>
      </c>
      <c r="H10" s="207">
        <v>0</v>
      </c>
      <c r="I10" s="207">
        <v>2370879117</v>
      </c>
    </row>
    <row r="11" spans="2:9" ht="15">
      <c r="B11" s="67" t="s">
        <v>83</v>
      </c>
      <c r="C11" s="67" t="s">
        <v>84</v>
      </c>
      <c r="D11" s="125">
        <v>0</v>
      </c>
      <c r="E11" s="125">
        <v>0</v>
      </c>
      <c r="F11" s="125">
        <v>6325000</v>
      </c>
      <c r="G11" s="125">
        <v>1656980967</v>
      </c>
      <c r="H11" s="125">
        <v>0</v>
      </c>
      <c r="I11" s="125">
        <v>1650655967</v>
      </c>
    </row>
    <row r="12" spans="2:9" ht="15">
      <c r="B12" s="67" t="s">
        <v>85</v>
      </c>
      <c r="C12" s="67" t="s">
        <v>86</v>
      </c>
      <c r="D12" s="125">
        <v>0</v>
      </c>
      <c r="E12" s="125">
        <v>0</v>
      </c>
      <c r="F12" s="125">
        <v>2132000</v>
      </c>
      <c r="G12" s="125">
        <v>820919600</v>
      </c>
      <c r="H12" s="125">
        <v>0</v>
      </c>
      <c r="I12" s="125">
        <v>818787600</v>
      </c>
    </row>
    <row r="13" spans="2:9" ht="15">
      <c r="B13" s="67" t="s">
        <v>87</v>
      </c>
      <c r="C13" s="67" t="s">
        <v>88</v>
      </c>
      <c r="D13" s="125">
        <v>0</v>
      </c>
      <c r="E13" s="125">
        <v>0</v>
      </c>
      <c r="F13" s="125">
        <v>9283000</v>
      </c>
      <c r="G13" s="125">
        <v>130000</v>
      </c>
      <c r="H13" s="125">
        <v>9153000</v>
      </c>
      <c r="I13" s="125">
        <v>0</v>
      </c>
    </row>
    <row r="14" spans="2:9" ht="15">
      <c r="B14" s="67" t="s">
        <v>89</v>
      </c>
      <c r="C14" s="67" t="s">
        <v>90</v>
      </c>
      <c r="D14" s="125">
        <v>0</v>
      </c>
      <c r="E14" s="125">
        <v>0</v>
      </c>
      <c r="F14" s="125">
        <v>61306050</v>
      </c>
      <c r="G14" s="125">
        <v>135750</v>
      </c>
      <c r="H14" s="125">
        <v>61170300</v>
      </c>
      <c r="I14" s="125">
        <v>0</v>
      </c>
    </row>
    <row r="15" spans="2:9" ht="15">
      <c r="B15" s="67" t="s">
        <v>91</v>
      </c>
      <c r="C15" s="67" t="s">
        <v>92</v>
      </c>
      <c r="D15" s="125">
        <v>0</v>
      </c>
      <c r="E15" s="125">
        <v>0</v>
      </c>
      <c r="F15" s="125">
        <v>28308950</v>
      </c>
      <c r="G15" s="125">
        <v>67800</v>
      </c>
      <c r="H15" s="125">
        <v>28241150</v>
      </c>
      <c r="I15" s="125">
        <v>0</v>
      </c>
    </row>
    <row r="16" spans="2:9" ht="15">
      <c r="B16" s="206" t="s">
        <v>93</v>
      </c>
      <c r="C16" s="206" t="s">
        <v>4</v>
      </c>
      <c r="D16" s="207">
        <v>0</v>
      </c>
      <c r="E16" s="207">
        <v>0</v>
      </c>
      <c r="F16" s="207">
        <v>5871900</v>
      </c>
      <c r="G16" s="207">
        <v>86614950</v>
      </c>
      <c r="H16" s="207">
        <v>0</v>
      </c>
      <c r="I16" s="207">
        <v>80743050</v>
      </c>
    </row>
    <row r="17" spans="2:9" ht="15">
      <c r="B17" s="67" t="s">
        <v>592</v>
      </c>
      <c r="C17" s="67" t="s">
        <v>593</v>
      </c>
      <c r="D17" s="125">
        <v>0</v>
      </c>
      <c r="E17" s="125">
        <v>0</v>
      </c>
      <c r="F17" s="125">
        <v>0</v>
      </c>
      <c r="G17" s="125">
        <v>45000</v>
      </c>
      <c r="H17" s="125">
        <v>0</v>
      </c>
      <c r="I17" s="125">
        <v>45000</v>
      </c>
    </row>
    <row r="18" spans="2:9" ht="15">
      <c r="B18" s="67" t="s">
        <v>94</v>
      </c>
      <c r="C18" s="67" t="s">
        <v>95</v>
      </c>
      <c r="D18" s="125">
        <v>0</v>
      </c>
      <c r="E18" s="125">
        <v>0</v>
      </c>
      <c r="F18" s="125">
        <v>0</v>
      </c>
      <c r="G18" s="125">
        <v>765000</v>
      </c>
      <c r="H18" s="125">
        <v>0</v>
      </c>
      <c r="I18" s="125">
        <v>765000</v>
      </c>
    </row>
    <row r="19" spans="2:9" ht="15">
      <c r="B19" s="67" t="s">
        <v>96</v>
      </c>
      <c r="C19" s="67" t="s">
        <v>97</v>
      </c>
      <c r="D19" s="125">
        <v>0</v>
      </c>
      <c r="E19" s="125">
        <v>0</v>
      </c>
      <c r="F19" s="125">
        <v>45000</v>
      </c>
      <c r="G19" s="125">
        <v>7200000</v>
      </c>
      <c r="H19" s="125">
        <v>0</v>
      </c>
      <c r="I19" s="125">
        <v>7155000</v>
      </c>
    </row>
    <row r="20" spans="2:9" ht="15">
      <c r="B20" s="67" t="s">
        <v>98</v>
      </c>
      <c r="C20" s="67" t="s">
        <v>99</v>
      </c>
      <c r="D20" s="125">
        <v>0</v>
      </c>
      <c r="E20" s="125">
        <v>0</v>
      </c>
      <c r="F20" s="125">
        <v>15000</v>
      </c>
      <c r="G20" s="125">
        <v>6945000</v>
      </c>
      <c r="H20" s="125">
        <v>0</v>
      </c>
      <c r="I20" s="125">
        <v>6930000</v>
      </c>
    </row>
    <row r="21" spans="2:9" ht="15">
      <c r="B21" s="67" t="s">
        <v>100</v>
      </c>
      <c r="C21" s="67" t="s">
        <v>101</v>
      </c>
      <c r="D21" s="125">
        <v>0</v>
      </c>
      <c r="E21" s="125">
        <v>0</v>
      </c>
      <c r="F21" s="125">
        <v>0</v>
      </c>
      <c r="G21" s="125">
        <v>45000</v>
      </c>
      <c r="H21" s="125">
        <v>0</v>
      </c>
      <c r="I21" s="125">
        <v>45000</v>
      </c>
    </row>
    <row r="22" spans="2:9" ht="15">
      <c r="B22" s="67" t="s">
        <v>102</v>
      </c>
      <c r="C22" s="67" t="s">
        <v>103</v>
      </c>
      <c r="D22" s="125">
        <v>0</v>
      </c>
      <c r="E22" s="125">
        <v>0</v>
      </c>
      <c r="F22" s="125">
        <v>0</v>
      </c>
      <c r="G22" s="125">
        <v>573600</v>
      </c>
      <c r="H22" s="125">
        <v>0</v>
      </c>
      <c r="I22" s="125">
        <v>573600</v>
      </c>
    </row>
    <row r="23" spans="2:9" ht="15">
      <c r="B23" s="67" t="s">
        <v>104</v>
      </c>
      <c r="C23" s="67" t="s">
        <v>105</v>
      </c>
      <c r="D23" s="125">
        <v>0</v>
      </c>
      <c r="E23" s="125">
        <v>0</v>
      </c>
      <c r="F23" s="125">
        <v>756900</v>
      </c>
      <c r="G23" s="125">
        <v>68575800</v>
      </c>
      <c r="H23" s="125">
        <v>0</v>
      </c>
      <c r="I23" s="125">
        <v>67818900</v>
      </c>
    </row>
    <row r="24" spans="2:9" ht="15">
      <c r="B24" s="67" t="s">
        <v>106</v>
      </c>
      <c r="C24" s="67" t="s">
        <v>107</v>
      </c>
      <c r="D24" s="125">
        <v>0</v>
      </c>
      <c r="E24" s="125">
        <v>0</v>
      </c>
      <c r="F24" s="125">
        <v>0</v>
      </c>
      <c r="G24" s="125">
        <v>2430000</v>
      </c>
      <c r="H24" s="125">
        <v>0</v>
      </c>
      <c r="I24" s="125">
        <v>2430000</v>
      </c>
    </row>
    <row r="25" spans="2:9" ht="15">
      <c r="B25" s="204" t="s">
        <v>65</v>
      </c>
      <c r="C25" s="204" t="s">
        <v>0</v>
      </c>
      <c r="D25" s="204" t="s">
        <v>66</v>
      </c>
      <c r="E25" s="205" t="s">
        <v>67</v>
      </c>
      <c r="F25" s="205" t="s">
        <v>66</v>
      </c>
      <c r="G25" s="205" t="s">
        <v>67</v>
      </c>
      <c r="H25" s="205" t="s">
        <v>66</v>
      </c>
      <c r="I25" s="205" t="s">
        <v>67</v>
      </c>
    </row>
    <row r="26" spans="2:9" ht="15">
      <c r="B26" s="67" t="s">
        <v>108</v>
      </c>
      <c r="C26" s="67" t="s">
        <v>109</v>
      </c>
      <c r="D26" s="125">
        <v>0</v>
      </c>
      <c r="E26" s="125">
        <v>0</v>
      </c>
      <c r="F26" s="125">
        <v>5055000</v>
      </c>
      <c r="G26" s="125">
        <v>35550</v>
      </c>
      <c r="H26" s="125">
        <v>5019450</v>
      </c>
      <c r="I26" s="125">
        <v>0</v>
      </c>
    </row>
    <row r="27" spans="2:9" ht="15">
      <c r="B27" s="206" t="s">
        <v>110</v>
      </c>
      <c r="C27" s="206" t="s">
        <v>5</v>
      </c>
      <c r="D27" s="207">
        <v>0</v>
      </c>
      <c r="E27" s="207">
        <v>0</v>
      </c>
      <c r="F27" s="207">
        <v>167400</v>
      </c>
      <c r="G27" s="207">
        <v>75007600</v>
      </c>
      <c r="H27" s="207">
        <v>0</v>
      </c>
      <c r="I27" s="207">
        <v>74840200</v>
      </c>
    </row>
    <row r="28" spans="2:9" ht="15">
      <c r="B28" s="67" t="s">
        <v>111</v>
      </c>
      <c r="C28" s="67" t="s">
        <v>5</v>
      </c>
      <c r="D28" s="125">
        <v>0</v>
      </c>
      <c r="E28" s="125">
        <v>0</v>
      </c>
      <c r="F28" s="125">
        <v>167400</v>
      </c>
      <c r="G28" s="125">
        <v>75007600</v>
      </c>
      <c r="H28" s="125">
        <v>0</v>
      </c>
      <c r="I28" s="125">
        <v>74840200</v>
      </c>
    </row>
    <row r="29" spans="2:9" ht="15">
      <c r="B29" s="206" t="s">
        <v>112</v>
      </c>
      <c r="C29" s="206" t="s">
        <v>6</v>
      </c>
      <c r="D29" s="207">
        <v>0</v>
      </c>
      <c r="E29" s="207">
        <v>0</v>
      </c>
      <c r="F29" s="207">
        <v>5958200</v>
      </c>
      <c r="G29" s="207">
        <v>114728800</v>
      </c>
      <c r="H29" s="207">
        <v>0</v>
      </c>
      <c r="I29" s="207">
        <v>108770600</v>
      </c>
    </row>
    <row r="30" spans="2:9" ht="15">
      <c r="B30" s="67" t="s">
        <v>113</v>
      </c>
      <c r="C30" s="67" t="s">
        <v>114</v>
      </c>
      <c r="D30" s="125">
        <v>0</v>
      </c>
      <c r="E30" s="125">
        <v>0</v>
      </c>
      <c r="F30" s="125">
        <v>86800</v>
      </c>
      <c r="G30" s="125">
        <v>69012200</v>
      </c>
      <c r="H30" s="125">
        <v>0</v>
      </c>
      <c r="I30" s="125">
        <v>68925400</v>
      </c>
    </row>
    <row r="31" spans="2:9" ht="15">
      <c r="B31" s="67" t="s">
        <v>115</v>
      </c>
      <c r="C31" s="67" t="s">
        <v>116</v>
      </c>
      <c r="D31" s="125">
        <v>0</v>
      </c>
      <c r="E31" s="125">
        <v>0</v>
      </c>
      <c r="F31" s="125">
        <v>105400</v>
      </c>
      <c r="G31" s="125">
        <v>42594000</v>
      </c>
      <c r="H31" s="125">
        <v>0</v>
      </c>
      <c r="I31" s="125">
        <v>42488600</v>
      </c>
    </row>
    <row r="32" spans="2:9" ht="15">
      <c r="B32" s="67" t="s">
        <v>117</v>
      </c>
      <c r="C32" s="67" t="s">
        <v>118</v>
      </c>
      <c r="D32" s="125">
        <v>0</v>
      </c>
      <c r="E32" s="125">
        <v>0</v>
      </c>
      <c r="F32" s="125">
        <v>18600</v>
      </c>
      <c r="G32" s="125">
        <v>1791800</v>
      </c>
      <c r="H32" s="125">
        <v>0</v>
      </c>
      <c r="I32" s="125">
        <v>1773200</v>
      </c>
    </row>
    <row r="33" spans="2:9" ht="15">
      <c r="B33" s="67" t="s">
        <v>119</v>
      </c>
      <c r="C33" s="67" t="s">
        <v>120</v>
      </c>
      <c r="D33" s="125">
        <v>0</v>
      </c>
      <c r="E33" s="125">
        <v>0</v>
      </c>
      <c r="F33" s="125">
        <v>0</v>
      </c>
      <c r="G33" s="125">
        <v>1320600</v>
      </c>
      <c r="H33" s="125">
        <v>0</v>
      </c>
      <c r="I33" s="125">
        <v>1320600</v>
      </c>
    </row>
    <row r="34" spans="2:9" ht="15">
      <c r="B34" s="67" t="s">
        <v>121</v>
      </c>
      <c r="C34" s="67" t="s">
        <v>122</v>
      </c>
      <c r="D34" s="125">
        <v>0</v>
      </c>
      <c r="E34" s="125">
        <v>0</v>
      </c>
      <c r="F34" s="125">
        <v>3745800</v>
      </c>
      <c r="G34" s="125">
        <v>4800</v>
      </c>
      <c r="H34" s="125">
        <v>3741000</v>
      </c>
      <c r="I34" s="125">
        <v>0</v>
      </c>
    </row>
    <row r="35" spans="2:9" ht="15">
      <c r="B35" s="67" t="s">
        <v>123</v>
      </c>
      <c r="C35" s="67" t="s">
        <v>124</v>
      </c>
      <c r="D35" s="125">
        <v>0</v>
      </c>
      <c r="E35" s="125">
        <v>0</v>
      </c>
      <c r="F35" s="125">
        <v>1918800</v>
      </c>
      <c r="G35" s="125">
        <v>4500</v>
      </c>
      <c r="H35" s="125">
        <v>1914300</v>
      </c>
      <c r="I35" s="125">
        <v>0</v>
      </c>
    </row>
    <row r="36" spans="2:9" ht="15">
      <c r="B36" s="67" t="s">
        <v>125</v>
      </c>
      <c r="C36" s="67" t="s">
        <v>126</v>
      </c>
      <c r="D36" s="125">
        <v>0</v>
      </c>
      <c r="E36" s="125">
        <v>0</v>
      </c>
      <c r="F36" s="125">
        <v>82800</v>
      </c>
      <c r="G36" s="125">
        <v>900</v>
      </c>
      <c r="H36" s="125">
        <v>81900</v>
      </c>
      <c r="I36" s="125">
        <v>0</v>
      </c>
    </row>
    <row r="37" spans="2:9" ht="15">
      <c r="B37" s="206" t="s">
        <v>127</v>
      </c>
      <c r="C37" s="206" t="s">
        <v>128</v>
      </c>
      <c r="D37" s="207">
        <v>0</v>
      </c>
      <c r="E37" s="207">
        <v>0</v>
      </c>
      <c r="F37" s="207">
        <v>0</v>
      </c>
      <c r="G37" s="207">
        <v>4400</v>
      </c>
      <c r="H37" s="207">
        <v>0</v>
      </c>
      <c r="I37" s="207">
        <v>4400</v>
      </c>
    </row>
    <row r="38" spans="2:9" ht="15">
      <c r="B38" s="67" t="s">
        <v>129</v>
      </c>
      <c r="C38" s="67" t="s">
        <v>130</v>
      </c>
      <c r="D38" s="125">
        <v>0</v>
      </c>
      <c r="E38" s="125">
        <v>0</v>
      </c>
      <c r="F38" s="125">
        <v>0</v>
      </c>
      <c r="G38" s="125">
        <v>4400</v>
      </c>
      <c r="H38" s="125">
        <v>0</v>
      </c>
      <c r="I38" s="125">
        <v>4400</v>
      </c>
    </row>
    <row r="39" spans="2:9" ht="15">
      <c r="B39" s="206" t="s">
        <v>131</v>
      </c>
      <c r="C39" s="206" t="s">
        <v>7</v>
      </c>
      <c r="D39" s="207">
        <v>0</v>
      </c>
      <c r="E39" s="207">
        <v>0</v>
      </c>
      <c r="F39" s="207">
        <v>1761000</v>
      </c>
      <c r="G39" s="207">
        <v>104542000</v>
      </c>
      <c r="H39" s="207">
        <v>0</v>
      </c>
      <c r="I39" s="207">
        <v>102781000</v>
      </c>
    </row>
    <row r="40" spans="2:9" ht="15">
      <c r="B40" s="67" t="s">
        <v>132</v>
      </c>
      <c r="C40" s="67" t="s">
        <v>133</v>
      </c>
      <c r="D40" s="125">
        <v>0</v>
      </c>
      <c r="E40" s="125">
        <v>0</v>
      </c>
      <c r="F40" s="125">
        <v>1174000</v>
      </c>
      <c r="G40" s="125">
        <v>32285000</v>
      </c>
      <c r="H40" s="125">
        <v>0</v>
      </c>
      <c r="I40" s="125">
        <v>31111000</v>
      </c>
    </row>
    <row r="41" spans="2:9" ht="15">
      <c r="B41" s="67" t="s">
        <v>134</v>
      </c>
      <c r="C41" s="67" t="s">
        <v>135</v>
      </c>
      <c r="D41" s="125">
        <v>0</v>
      </c>
      <c r="E41" s="125">
        <v>0</v>
      </c>
      <c r="F41" s="125">
        <v>587000</v>
      </c>
      <c r="G41" s="125">
        <v>54591000</v>
      </c>
      <c r="H41" s="125">
        <v>0</v>
      </c>
      <c r="I41" s="125">
        <v>54004000</v>
      </c>
    </row>
    <row r="42" spans="2:9" ht="15">
      <c r="B42" s="67" t="s">
        <v>136</v>
      </c>
      <c r="C42" s="67" t="s">
        <v>137</v>
      </c>
      <c r="D42" s="125">
        <v>0</v>
      </c>
      <c r="E42" s="125">
        <v>0</v>
      </c>
      <c r="F42" s="125">
        <v>0</v>
      </c>
      <c r="G42" s="125">
        <v>2826000</v>
      </c>
      <c r="H42" s="125">
        <v>0</v>
      </c>
      <c r="I42" s="125">
        <v>2826000</v>
      </c>
    </row>
    <row r="43" spans="2:9" ht="15">
      <c r="B43" s="67" t="s">
        <v>138</v>
      </c>
      <c r="C43" s="67" t="s">
        <v>139</v>
      </c>
      <c r="D43" s="125">
        <v>0</v>
      </c>
      <c r="E43" s="125">
        <v>0</v>
      </c>
      <c r="F43" s="125">
        <v>0</v>
      </c>
      <c r="G43" s="125">
        <v>14840000</v>
      </c>
      <c r="H43" s="125">
        <v>0</v>
      </c>
      <c r="I43" s="125">
        <v>14840000</v>
      </c>
    </row>
    <row r="44" spans="2:9" ht="15">
      <c r="B44" s="206" t="s">
        <v>140</v>
      </c>
      <c r="C44" s="206" t="s">
        <v>8</v>
      </c>
      <c r="D44" s="207">
        <v>0</v>
      </c>
      <c r="E44" s="207">
        <v>0</v>
      </c>
      <c r="F44" s="207">
        <v>9804450</v>
      </c>
      <c r="G44" s="207">
        <v>229939800</v>
      </c>
      <c r="H44" s="207">
        <v>0</v>
      </c>
      <c r="I44" s="207">
        <v>220135350</v>
      </c>
    </row>
    <row r="45" spans="2:9" ht="15">
      <c r="B45" s="67" t="s">
        <v>557</v>
      </c>
      <c r="C45" s="67" t="s">
        <v>558</v>
      </c>
      <c r="D45" s="125">
        <v>0</v>
      </c>
      <c r="E45" s="125">
        <v>0</v>
      </c>
      <c r="F45" s="125">
        <v>0</v>
      </c>
      <c r="G45" s="125">
        <v>135000</v>
      </c>
      <c r="H45" s="125">
        <v>0</v>
      </c>
      <c r="I45" s="125">
        <v>135000</v>
      </c>
    </row>
    <row r="46" spans="2:9" ht="15">
      <c r="B46" s="67" t="s">
        <v>141</v>
      </c>
      <c r="C46" s="67" t="s">
        <v>142</v>
      </c>
      <c r="D46" s="125">
        <v>0</v>
      </c>
      <c r="E46" s="125">
        <v>0</v>
      </c>
      <c r="F46" s="125">
        <v>24800</v>
      </c>
      <c r="G46" s="125">
        <v>13757800</v>
      </c>
      <c r="H46" s="125">
        <v>0</v>
      </c>
      <c r="I46" s="125">
        <v>13733000</v>
      </c>
    </row>
    <row r="47" spans="2:9" ht="15">
      <c r="B47" s="67" t="s">
        <v>143</v>
      </c>
      <c r="C47" s="67" t="s">
        <v>144</v>
      </c>
      <c r="D47" s="125">
        <v>0</v>
      </c>
      <c r="E47" s="125">
        <v>0</v>
      </c>
      <c r="F47" s="125">
        <v>810000</v>
      </c>
      <c r="G47" s="125">
        <v>19980000</v>
      </c>
      <c r="H47" s="125">
        <v>0</v>
      </c>
      <c r="I47" s="125">
        <v>19170000</v>
      </c>
    </row>
    <row r="48" spans="2:9" ht="15">
      <c r="B48" s="67" t="s">
        <v>145</v>
      </c>
      <c r="C48" s="67" t="s">
        <v>146</v>
      </c>
      <c r="D48" s="125">
        <v>0</v>
      </c>
      <c r="E48" s="125">
        <v>0</v>
      </c>
      <c r="F48" s="125">
        <v>0</v>
      </c>
      <c r="G48" s="125">
        <v>196016000</v>
      </c>
      <c r="H48" s="125">
        <v>0</v>
      </c>
      <c r="I48" s="125">
        <v>196016000</v>
      </c>
    </row>
    <row r="49" spans="2:9" ht="15">
      <c r="B49" s="67" t="s">
        <v>147</v>
      </c>
      <c r="C49" s="67" t="s">
        <v>148</v>
      </c>
      <c r="D49" s="125">
        <v>0</v>
      </c>
      <c r="E49" s="125">
        <v>0</v>
      </c>
      <c r="F49" s="125">
        <v>7091950</v>
      </c>
      <c r="G49" s="125">
        <v>0</v>
      </c>
      <c r="H49" s="125">
        <v>7091950</v>
      </c>
      <c r="I49" s="125">
        <v>0</v>
      </c>
    </row>
    <row r="50" spans="2:9" ht="15">
      <c r="B50" s="67" t="s">
        <v>149</v>
      </c>
      <c r="C50" s="67" t="s">
        <v>150</v>
      </c>
      <c r="D50" s="125">
        <v>0</v>
      </c>
      <c r="E50" s="125">
        <v>0</v>
      </c>
      <c r="F50" s="125">
        <v>610500</v>
      </c>
      <c r="G50" s="125">
        <v>600</v>
      </c>
      <c r="H50" s="125">
        <v>609900</v>
      </c>
      <c r="I50" s="125">
        <v>0</v>
      </c>
    </row>
    <row r="51" spans="2:9" ht="15">
      <c r="B51" s="67" t="s">
        <v>151</v>
      </c>
      <c r="C51" s="67" t="s">
        <v>752</v>
      </c>
      <c r="D51" s="125">
        <v>0</v>
      </c>
      <c r="E51" s="125">
        <v>0</v>
      </c>
      <c r="F51" s="125">
        <v>1267200</v>
      </c>
      <c r="G51" s="125">
        <v>50400</v>
      </c>
      <c r="H51" s="125">
        <v>1216800</v>
      </c>
      <c r="I51" s="125">
        <v>0</v>
      </c>
    </row>
    <row r="52" ht="15">
      <c r="C52" s="67" t="s">
        <v>753</v>
      </c>
    </row>
    <row r="53" spans="2:9" ht="15">
      <c r="B53" s="67" t="s">
        <v>152</v>
      </c>
      <c r="C53" s="67" t="s">
        <v>594</v>
      </c>
      <c r="D53" s="125">
        <v>0</v>
      </c>
      <c r="E53" s="125">
        <v>0</v>
      </c>
      <c r="F53" s="125">
        <v>180000</v>
      </c>
      <c r="G53" s="125">
        <v>0</v>
      </c>
      <c r="H53" s="125">
        <v>180000</v>
      </c>
      <c r="I53" s="125">
        <v>0</v>
      </c>
    </row>
    <row r="54" spans="2:9" ht="15">
      <c r="B54" s="67" t="s">
        <v>153</v>
      </c>
      <c r="C54" s="67" t="s">
        <v>559</v>
      </c>
      <c r="D54" s="125">
        <v>0</v>
      </c>
      <c r="E54" s="125">
        <v>0</v>
      </c>
      <c r="F54" s="125">
        <v>45000</v>
      </c>
      <c r="G54" s="125">
        <v>0</v>
      </c>
      <c r="H54" s="125">
        <v>45000</v>
      </c>
      <c r="I54" s="125">
        <v>0</v>
      </c>
    </row>
    <row r="55" spans="2:9" ht="15">
      <c r="B55" s="67" t="s">
        <v>154</v>
      </c>
      <c r="C55" s="67" t="s">
        <v>155</v>
      </c>
      <c r="D55" s="125">
        <v>0</v>
      </c>
      <c r="E55" s="125">
        <v>0</v>
      </c>
      <c r="F55" s="125">
        <v>45000</v>
      </c>
      <c r="G55" s="125">
        <v>0</v>
      </c>
      <c r="H55" s="125">
        <v>45000</v>
      </c>
      <c r="I55" s="125">
        <v>0</v>
      </c>
    </row>
    <row r="56" spans="2:9" ht="15">
      <c r="B56" s="67" t="s">
        <v>156</v>
      </c>
      <c r="C56" s="67" t="s">
        <v>157</v>
      </c>
      <c r="D56" s="125">
        <v>0</v>
      </c>
      <c r="E56" s="125">
        <v>0</v>
      </c>
      <c r="F56" s="125">
        <v>45000</v>
      </c>
      <c r="G56" s="125">
        <v>0</v>
      </c>
      <c r="H56" s="125">
        <v>45000</v>
      </c>
      <c r="I56" s="125">
        <v>0</v>
      </c>
    </row>
    <row r="57" spans="2:9" ht="15">
      <c r="B57" s="67" t="s">
        <v>158</v>
      </c>
      <c r="C57" s="67" t="s">
        <v>159</v>
      </c>
      <c r="D57" s="125">
        <v>0</v>
      </c>
      <c r="E57" s="125">
        <v>0</v>
      </c>
      <c r="F57" s="125">
        <v>45000</v>
      </c>
      <c r="G57" s="125">
        <v>0</v>
      </c>
      <c r="H57" s="125">
        <v>45000</v>
      </c>
      <c r="I57" s="125">
        <v>0</v>
      </c>
    </row>
    <row r="58" spans="2:9" ht="15">
      <c r="B58" s="67" t="s">
        <v>160</v>
      </c>
      <c r="C58" s="67" t="s">
        <v>161</v>
      </c>
      <c r="D58" s="125">
        <v>0</v>
      </c>
      <c r="E58" s="125">
        <v>0</v>
      </c>
      <c r="F58" s="125">
        <v>45000</v>
      </c>
      <c r="G58" s="125">
        <v>0</v>
      </c>
      <c r="H58" s="125">
        <v>45000</v>
      </c>
      <c r="I58" s="125">
        <v>0</v>
      </c>
    </row>
    <row r="59" spans="2:9" ht="15">
      <c r="B59" s="67" t="s">
        <v>162</v>
      </c>
      <c r="C59" s="67" t="s">
        <v>163</v>
      </c>
      <c r="D59" s="125">
        <v>0</v>
      </c>
      <c r="E59" s="125">
        <v>0</v>
      </c>
      <c r="F59" s="125">
        <v>45000</v>
      </c>
      <c r="G59" s="125">
        <v>0</v>
      </c>
      <c r="H59" s="125">
        <v>45000</v>
      </c>
      <c r="I59" s="125">
        <v>0</v>
      </c>
    </row>
    <row r="60" spans="2:9" ht="15">
      <c r="B60" s="67" t="s">
        <v>164</v>
      </c>
      <c r="C60" s="67" t="s">
        <v>165</v>
      </c>
      <c r="D60" s="125">
        <v>0</v>
      </c>
      <c r="E60" s="125">
        <v>0</v>
      </c>
      <c r="F60" s="125">
        <v>90000</v>
      </c>
      <c r="G60" s="125">
        <v>0</v>
      </c>
      <c r="H60" s="125">
        <v>90000</v>
      </c>
      <c r="I60" s="125">
        <v>0</v>
      </c>
    </row>
    <row r="61" spans="2:9" ht="15">
      <c r="B61" s="67" t="s">
        <v>166</v>
      </c>
      <c r="C61" s="67" t="s">
        <v>165</v>
      </c>
      <c r="D61" s="125">
        <v>0</v>
      </c>
      <c r="E61" s="125">
        <v>0</v>
      </c>
      <c r="F61" s="125">
        <v>90000</v>
      </c>
      <c r="G61" s="125">
        <v>0</v>
      </c>
      <c r="H61" s="125">
        <v>90000</v>
      </c>
      <c r="I61" s="125">
        <v>0</v>
      </c>
    </row>
    <row r="62" spans="2:9" ht="15">
      <c r="B62" s="67" t="s">
        <v>167</v>
      </c>
      <c r="C62" s="67" t="s">
        <v>168</v>
      </c>
      <c r="D62" s="125">
        <v>0</v>
      </c>
      <c r="E62" s="125">
        <v>0</v>
      </c>
      <c r="F62" s="125">
        <v>2907033</v>
      </c>
      <c r="G62" s="125">
        <v>30837140</v>
      </c>
      <c r="H62" s="125">
        <v>0</v>
      </c>
      <c r="I62" s="125">
        <v>27930107</v>
      </c>
    </row>
    <row r="63" spans="2:9" ht="15">
      <c r="B63" s="67" t="s">
        <v>169</v>
      </c>
      <c r="C63" s="67" t="s">
        <v>170</v>
      </c>
      <c r="D63" s="125">
        <v>0</v>
      </c>
      <c r="E63" s="125">
        <v>0</v>
      </c>
      <c r="F63" s="125">
        <v>2907033</v>
      </c>
      <c r="G63" s="125">
        <v>30837140</v>
      </c>
      <c r="H63" s="125">
        <v>0</v>
      </c>
      <c r="I63" s="125">
        <v>27930107</v>
      </c>
    </row>
    <row r="64" spans="2:9" ht="15">
      <c r="B64" s="206" t="s">
        <v>171</v>
      </c>
      <c r="C64" s="206" t="s">
        <v>9</v>
      </c>
      <c r="D64" s="207">
        <v>0</v>
      </c>
      <c r="E64" s="207">
        <v>0</v>
      </c>
      <c r="F64" s="207">
        <v>2007336</v>
      </c>
      <c r="G64" s="207">
        <v>10638784</v>
      </c>
      <c r="H64" s="207">
        <v>0</v>
      </c>
      <c r="I64" s="207">
        <v>8631448</v>
      </c>
    </row>
    <row r="65" spans="2:9" ht="15">
      <c r="B65" s="67" t="s">
        <v>172</v>
      </c>
      <c r="C65" s="67" t="s">
        <v>173</v>
      </c>
      <c r="D65" s="125">
        <v>0</v>
      </c>
      <c r="E65" s="125">
        <v>0</v>
      </c>
      <c r="F65" s="125">
        <v>795368</v>
      </c>
      <c r="G65" s="125">
        <v>4255506</v>
      </c>
      <c r="H65" s="125">
        <v>0</v>
      </c>
      <c r="I65" s="125">
        <v>3460138</v>
      </c>
    </row>
    <row r="66" spans="2:9" ht="15">
      <c r="B66" s="67" t="s">
        <v>174</v>
      </c>
      <c r="C66" s="67" t="s">
        <v>175</v>
      </c>
      <c r="D66" s="125">
        <v>0</v>
      </c>
      <c r="E66" s="125">
        <v>0</v>
      </c>
      <c r="F66" s="125">
        <v>1211968</v>
      </c>
      <c r="G66" s="125">
        <v>6383278</v>
      </c>
      <c r="H66" s="125">
        <v>0</v>
      </c>
      <c r="I66" s="125">
        <v>5171310</v>
      </c>
    </row>
    <row r="67" spans="2:9" ht="15">
      <c r="B67" s="67" t="s">
        <v>176</v>
      </c>
      <c r="C67" s="67" t="s">
        <v>177</v>
      </c>
      <c r="D67" s="125">
        <v>0</v>
      </c>
      <c r="E67" s="125">
        <v>0</v>
      </c>
      <c r="F67" s="125">
        <v>899697</v>
      </c>
      <c r="G67" s="125">
        <v>20198356</v>
      </c>
      <c r="H67" s="125">
        <v>0</v>
      </c>
      <c r="I67" s="125">
        <v>19298659</v>
      </c>
    </row>
    <row r="68" spans="2:9" ht="15">
      <c r="B68" s="206" t="s">
        <v>178</v>
      </c>
      <c r="C68" s="206" t="s">
        <v>10</v>
      </c>
      <c r="D68" s="207">
        <v>0</v>
      </c>
      <c r="E68" s="207">
        <v>0</v>
      </c>
      <c r="F68" s="208">
        <v>899697</v>
      </c>
      <c r="G68" s="208">
        <v>20198356</v>
      </c>
      <c r="H68" s="208">
        <v>0</v>
      </c>
      <c r="I68" s="208">
        <v>19298659</v>
      </c>
    </row>
    <row r="69" spans="2:9" ht="15">
      <c r="B69" s="206" t="s">
        <v>179</v>
      </c>
      <c r="C69" s="206" t="s">
        <v>11</v>
      </c>
      <c r="D69" s="207">
        <v>0</v>
      </c>
      <c r="E69" s="207">
        <v>0</v>
      </c>
      <c r="F69" s="208">
        <v>2892170.85</v>
      </c>
      <c r="G69" s="208">
        <v>33082984.1</v>
      </c>
      <c r="H69" s="208">
        <v>0</v>
      </c>
      <c r="I69" s="208">
        <v>35989818.25</v>
      </c>
    </row>
    <row r="70" spans="2:9" ht="15">
      <c r="B70" s="67" t="s">
        <v>180</v>
      </c>
      <c r="C70" s="67" t="s">
        <v>181</v>
      </c>
      <c r="D70" s="125">
        <v>0</v>
      </c>
      <c r="E70" s="125">
        <v>0</v>
      </c>
      <c r="F70" s="126">
        <v>2892170.85</v>
      </c>
      <c r="G70" s="126">
        <v>33082984.1</v>
      </c>
      <c r="H70" s="126">
        <v>0</v>
      </c>
      <c r="I70" s="126">
        <v>30190813.25</v>
      </c>
    </row>
    <row r="71" spans="2:9" ht="15">
      <c r="B71" s="67" t="s">
        <v>182</v>
      </c>
      <c r="C71" s="67" t="s">
        <v>183</v>
      </c>
      <c r="D71" s="125">
        <v>0</v>
      </c>
      <c r="E71" s="125">
        <v>0</v>
      </c>
      <c r="F71" s="126">
        <v>0</v>
      </c>
      <c r="G71" s="126">
        <v>2359468.33</v>
      </c>
      <c r="H71" s="126">
        <v>0</v>
      </c>
      <c r="I71" s="126">
        <v>2359468.33</v>
      </c>
    </row>
    <row r="72" spans="2:9" ht="15">
      <c r="B72" s="67" t="s">
        <v>184</v>
      </c>
      <c r="C72" s="67" t="s">
        <v>185</v>
      </c>
      <c r="D72" s="125">
        <v>0</v>
      </c>
      <c r="E72" s="125">
        <v>0</v>
      </c>
      <c r="F72" s="126">
        <v>2892170.85</v>
      </c>
      <c r="G72" s="126">
        <v>30683187.77</v>
      </c>
      <c r="H72" s="126">
        <v>0</v>
      </c>
      <c r="I72" s="126">
        <v>27791016.92</v>
      </c>
    </row>
    <row r="73" spans="2:9" ht="15">
      <c r="B73" s="67" t="s">
        <v>614</v>
      </c>
      <c r="C73" s="67" t="s">
        <v>615</v>
      </c>
      <c r="D73" s="125">
        <v>0</v>
      </c>
      <c r="E73" s="125">
        <v>0</v>
      </c>
      <c r="F73" s="126">
        <v>0</v>
      </c>
      <c r="G73" s="126">
        <v>40328</v>
      </c>
      <c r="H73" s="126">
        <v>0</v>
      </c>
      <c r="I73" s="126">
        <v>40328</v>
      </c>
    </row>
    <row r="74" spans="2:9" ht="15">
      <c r="B74" s="206" t="s">
        <v>186</v>
      </c>
      <c r="C74" s="206" t="s">
        <v>21</v>
      </c>
      <c r="D74" s="207">
        <v>0</v>
      </c>
      <c r="E74" s="207">
        <v>0</v>
      </c>
      <c r="F74" s="207">
        <v>0</v>
      </c>
      <c r="G74" s="207">
        <v>5384649</v>
      </c>
      <c r="H74" s="207">
        <v>0</v>
      </c>
      <c r="I74" s="207">
        <v>5384649</v>
      </c>
    </row>
    <row r="75" spans="2:9" ht="15">
      <c r="B75" s="67" t="s">
        <v>187</v>
      </c>
      <c r="C75" s="67" t="s">
        <v>188</v>
      </c>
      <c r="D75" s="125">
        <v>0</v>
      </c>
      <c r="E75" s="125">
        <v>0</v>
      </c>
      <c r="F75" s="125">
        <v>0</v>
      </c>
      <c r="G75" s="125">
        <v>5384649</v>
      </c>
      <c r="H75" s="125">
        <v>0</v>
      </c>
      <c r="I75" s="125">
        <v>5384649</v>
      </c>
    </row>
    <row r="76" spans="2:9" ht="15">
      <c r="B76" s="67" t="s">
        <v>189</v>
      </c>
      <c r="C76" s="67" t="s">
        <v>190</v>
      </c>
      <c r="D76" s="125">
        <v>0</v>
      </c>
      <c r="E76" s="125">
        <v>0</v>
      </c>
      <c r="F76" s="125">
        <v>0</v>
      </c>
      <c r="G76" s="125">
        <v>5384649</v>
      </c>
      <c r="H76" s="125">
        <v>0</v>
      </c>
      <c r="I76" s="125">
        <v>5384649</v>
      </c>
    </row>
    <row r="77" spans="2:9" ht="15">
      <c r="B77" s="206" t="s">
        <v>560</v>
      </c>
      <c r="C77" s="206" t="s">
        <v>561</v>
      </c>
      <c r="D77" s="207">
        <v>0</v>
      </c>
      <c r="E77" s="207">
        <v>0</v>
      </c>
      <c r="F77" s="207">
        <v>0</v>
      </c>
      <c r="G77" s="207">
        <v>5513655</v>
      </c>
      <c r="H77" s="207">
        <v>0</v>
      </c>
      <c r="I77" s="207">
        <v>5513655</v>
      </c>
    </row>
    <row r="78" spans="2:9" ht="15">
      <c r="B78" s="67" t="s">
        <v>562</v>
      </c>
      <c r="C78" s="67" t="s">
        <v>563</v>
      </c>
      <c r="D78" s="125">
        <v>0</v>
      </c>
      <c r="E78" s="125">
        <v>0</v>
      </c>
      <c r="F78" s="125">
        <v>0</v>
      </c>
      <c r="G78" s="125">
        <v>5513655</v>
      </c>
      <c r="H78" s="125">
        <v>0</v>
      </c>
      <c r="I78" s="125">
        <v>5513655</v>
      </c>
    </row>
    <row r="79" spans="2:9" ht="15">
      <c r="B79" s="67" t="s">
        <v>564</v>
      </c>
      <c r="C79" s="67" t="s">
        <v>565</v>
      </c>
      <c r="D79" s="125">
        <v>0</v>
      </c>
      <c r="E79" s="125">
        <v>0</v>
      </c>
      <c r="F79" s="125">
        <v>0</v>
      </c>
      <c r="G79" s="125">
        <v>5513655</v>
      </c>
      <c r="H79" s="125">
        <v>0</v>
      </c>
      <c r="I79" s="125">
        <v>5513655</v>
      </c>
    </row>
    <row r="80" spans="2:9" ht="15">
      <c r="B80" s="206" t="s">
        <v>191</v>
      </c>
      <c r="C80" s="206" t="s">
        <v>12</v>
      </c>
      <c r="D80" s="207">
        <v>0</v>
      </c>
      <c r="E80" s="207">
        <v>0</v>
      </c>
      <c r="F80" s="208">
        <v>2675</v>
      </c>
      <c r="G80" s="208">
        <v>53527747.45</v>
      </c>
      <c r="H80" s="208">
        <v>0</v>
      </c>
      <c r="I80" s="208">
        <v>53294199.49</v>
      </c>
    </row>
    <row r="81" spans="2:9" ht="15">
      <c r="B81" s="67" t="s">
        <v>192</v>
      </c>
      <c r="C81" s="67" t="s">
        <v>193</v>
      </c>
      <c r="D81" s="125">
        <v>0</v>
      </c>
      <c r="E81" s="125">
        <v>0</v>
      </c>
      <c r="F81" s="126">
        <v>2675</v>
      </c>
      <c r="G81" s="126">
        <v>155023</v>
      </c>
      <c r="H81" s="126">
        <v>0</v>
      </c>
      <c r="I81" s="126">
        <v>152348</v>
      </c>
    </row>
    <row r="82" spans="2:9" ht="15">
      <c r="B82" s="67" t="s">
        <v>194</v>
      </c>
      <c r="C82" s="67" t="s">
        <v>195</v>
      </c>
      <c r="D82" s="125">
        <v>0</v>
      </c>
      <c r="E82" s="125">
        <v>0</v>
      </c>
      <c r="F82" s="126">
        <v>2675</v>
      </c>
      <c r="G82" s="126">
        <v>155023</v>
      </c>
      <c r="H82" s="126">
        <v>0</v>
      </c>
      <c r="I82" s="126">
        <v>152348</v>
      </c>
    </row>
    <row r="83" spans="2:9" ht="15">
      <c r="B83" s="67" t="s">
        <v>196</v>
      </c>
      <c r="C83" s="67" t="s">
        <v>197</v>
      </c>
      <c r="D83" s="125">
        <v>0</v>
      </c>
      <c r="E83" s="125">
        <v>0</v>
      </c>
      <c r="F83" s="126">
        <v>0</v>
      </c>
      <c r="G83" s="126">
        <v>29362000</v>
      </c>
      <c r="H83" s="126">
        <v>0</v>
      </c>
      <c r="I83" s="126">
        <v>29362000</v>
      </c>
    </row>
    <row r="84" spans="2:9" ht="15">
      <c r="B84" s="67" t="s">
        <v>198</v>
      </c>
      <c r="C84" s="67" t="s">
        <v>199</v>
      </c>
      <c r="D84" s="125">
        <v>0</v>
      </c>
      <c r="E84" s="125">
        <v>0</v>
      </c>
      <c r="F84" s="125">
        <v>0</v>
      </c>
      <c r="G84" s="125">
        <v>29362000</v>
      </c>
      <c r="H84" s="125">
        <v>0</v>
      </c>
      <c r="I84" s="125">
        <v>29362000</v>
      </c>
    </row>
    <row r="85" spans="2:9" ht="15">
      <c r="B85" s="67" t="s">
        <v>200</v>
      </c>
      <c r="C85" s="67" t="s">
        <v>201</v>
      </c>
      <c r="D85" s="125">
        <v>0</v>
      </c>
      <c r="E85" s="125">
        <v>0</v>
      </c>
      <c r="F85" s="125">
        <v>0</v>
      </c>
      <c r="G85" s="125">
        <v>29362000</v>
      </c>
      <c r="H85" s="125">
        <v>0</v>
      </c>
      <c r="I85" s="126">
        <v>29362000</v>
      </c>
    </row>
    <row r="86" spans="2:9" ht="15">
      <c r="B86" s="67" t="s">
        <v>202</v>
      </c>
      <c r="C86" s="67" t="s">
        <v>203</v>
      </c>
      <c r="D86" s="125">
        <v>0</v>
      </c>
      <c r="E86" s="125">
        <v>0</v>
      </c>
      <c r="F86" s="125">
        <v>0</v>
      </c>
      <c r="G86" s="125">
        <v>8438241</v>
      </c>
      <c r="H86" s="125">
        <v>0</v>
      </c>
      <c r="I86" s="126">
        <v>8438241</v>
      </c>
    </row>
    <row r="87" spans="2:9" ht="15">
      <c r="B87" s="67" t="s">
        <v>204</v>
      </c>
      <c r="C87" s="67" t="s">
        <v>205</v>
      </c>
      <c r="D87" s="125">
        <v>0</v>
      </c>
      <c r="E87" s="125">
        <v>0</v>
      </c>
      <c r="F87" s="125">
        <v>0</v>
      </c>
      <c r="G87" s="125">
        <v>8438241</v>
      </c>
      <c r="H87" s="125">
        <v>0</v>
      </c>
      <c r="I87" s="126">
        <v>8438241</v>
      </c>
    </row>
    <row r="88" spans="2:9" ht="15">
      <c r="B88" s="67" t="s">
        <v>206</v>
      </c>
      <c r="C88" s="67" t="s">
        <v>207</v>
      </c>
      <c r="D88" s="125">
        <v>0</v>
      </c>
      <c r="E88" s="125">
        <v>0</v>
      </c>
      <c r="F88" s="125">
        <v>0</v>
      </c>
      <c r="G88" s="125">
        <v>15572483.45</v>
      </c>
      <c r="H88" s="125">
        <v>0</v>
      </c>
      <c r="I88" s="126">
        <v>15572483.45</v>
      </c>
    </row>
    <row r="89" spans="2:9" ht="15" thickBot="1">
      <c r="B89" s="67" t="s">
        <v>208</v>
      </c>
      <c r="C89" s="67" t="s">
        <v>209</v>
      </c>
      <c r="D89" s="125">
        <v>0</v>
      </c>
      <c r="E89" s="125">
        <v>0</v>
      </c>
      <c r="F89" s="125">
        <v>0</v>
      </c>
      <c r="G89" s="125">
        <v>15572483.45</v>
      </c>
      <c r="H89" s="125">
        <v>0</v>
      </c>
      <c r="I89" s="126">
        <v>15572483.45</v>
      </c>
    </row>
    <row r="90" spans="4:9" ht="15" thickBot="1">
      <c r="D90" s="125">
        <v>0</v>
      </c>
      <c r="E90" s="125">
        <v>0</v>
      </c>
      <c r="F90" s="125">
        <v>170715828.85</v>
      </c>
      <c r="G90" s="125">
        <v>3432751842.55</v>
      </c>
      <c r="H90" s="125">
        <v>0</v>
      </c>
      <c r="I90" s="188">
        <v>3267604145.74</v>
      </c>
    </row>
    <row r="91" spans="2:8" ht="15">
      <c r="B91" s="209" t="s">
        <v>211</v>
      </c>
      <c r="C91" s="209" t="s">
        <v>35</v>
      </c>
      <c r="D91" s="134"/>
      <c r="E91" s="134"/>
      <c r="F91" s="134"/>
      <c r="G91" s="134"/>
      <c r="H91" s="134"/>
    </row>
    <row r="92" spans="2:9" ht="15">
      <c r="B92" s="189" t="s">
        <v>212</v>
      </c>
      <c r="C92" s="189" t="s">
        <v>36</v>
      </c>
      <c r="D92" s="190">
        <v>0</v>
      </c>
      <c r="E92" s="190">
        <v>0</v>
      </c>
      <c r="F92" s="190">
        <v>1592165766</v>
      </c>
      <c r="G92" s="190">
        <v>7497901</v>
      </c>
      <c r="H92" s="190">
        <v>1584667865</v>
      </c>
      <c r="I92" s="125">
        <v>0</v>
      </c>
    </row>
    <row r="93" spans="2:9" ht="15">
      <c r="B93" s="67" t="s">
        <v>213</v>
      </c>
      <c r="C93" s="67" t="s">
        <v>214</v>
      </c>
      <c r="D93" s="125">
        <v>0</v>
      </c>
      <c r="E93" s="125">
        <v>0</v>
      </c>
      <c r="F93" s="125">
        <v>934708251</v>
      </c>
      <c r="G93" s="125">
        <v>155586</v>
      </c>
      <c r="H93" s="125">
        <v>934552665</v>
      </c>
      <c r="I93" s="125">
        <v>0</v>
      </c>
    </row>
    <row r="94" spans="2:9" ht="15">
      <c r="B94" s="67" t="s">
        <v>215</v>
      </c>
      <c r="C94" s="67" t="s">
        <v>216</v>
      </c>
      <c r="D94" s="125">
        <v>0</v>
      </c>
      <c r="E94" s="125">
        <v>0</v>
      </c>
      <c r="F94" s="125">
        <v>934708251</v>
      </c>
      <c r="G94" s="125">
        <v>155586</v>
      </c>
      <c r="H94" s="125">
        <v>934552665</v>
      </c>
      <c r="I94" s="125">
        <v>0</v>
      </c>
    </row>
    <row r="95" spans="2:9" ht="15">
      <c r="B95" s="67" t="s">
        <v>217</v>
      </c>
      <c r="C95" s="67" t="s">
        <v>218</v>
      </c>
      <c r="D95" s="125">
        <v>0</v>
      </c>
      <c r="E95" s="125">
        <v>0</v>
      </c>
      <c r="F95" s="125">
        <v>647150</v>
      </c>
      <c r="G95" s="125">
        <v>0</v>
      </c>
      <c r="H95" s="125">
        <v>647150</v>
      </c>
      <c r="I95" s="125">
        <v>0</v>
      </c>
    </row>
    <row r="96" spans="2:9" ht="15">
      <c r="B96" s="67" t="s">
        <v>219</v>
      </c>
      <c r="C96" s="67" t="s">
        <v>220</v>
      </c>
      <c r="D96" s="125">
        <v>0</v>
      </c>
      <c r="E96" s="125">
        <v>0</v>
      </c>
      <c r="F96" s="125">
        <v>647150</v>
      </c>
      <c r="G96" s="125">
        <v>0</v>
      </c>
      <c r="H96" s="125">
        <v>647150</v>
      </c>
      <c r="I96" s="125">
        <v>0</v>
      </c>
    </row>
    <row r="97" spans="2:9" ht="15">
      <c r="B97" s="67" t="s">
        <v>221</v>
      </c>
      <c r="C97" s="67" t="s">
        <v>222</v>
      </c>
      <c r="D97" s="125">
        <v>0</v>
      </c>
      <c r="E97" s="125">
        <v>0</v>
      </c>
      <c r="F97" s="125">
        <v>27819978</v>
      </c>
      <c r="G97" s="125">
        <v>17742</v>
      </c>
      <c r="H97" s="125">
        <v>27802236</v>
      </c>
      <c r="I97" s="125">
        <v>0</v>
      </c>
    </row>
    <row r="98" spans="2:9" ht="15">
      <c r="B98" s="67" t="s">
        <v>223</v>
      </c>
      <c r="C98" s="67" t="s">
        <v>224</v>
      </c>
      <c r="D98" s="125">
        <v>0</v>
      </c>
      <c r="E98" s="125">
        <v>0</v>
      </c>
      <c r="F98" s="125">
        <v>27819978</v>
      </c>
      <c r="G98" s="125">
        <v>17742</v>
      </c>
      <c r="H98" s="125">
        <v>27802236</v>
      </c>
      <c r="I98" s="125">
        <v>0</v>
      </c>
    </row>
    <row r="99" spans="2:9" ht="15">
      <c r="B99" s="67" t="s">
        <v>225</v>
      </c>
      <c r="C99" s="67" t="s">
        <v>226</v>
      </c>
      <c r="D99" s="125">
        <v>0</v>
      </c>
      <c r="E99" s="125">
        <v>0</v>
      </c>
      <c r="F99" s="125">
        <v>84579002</v>
      </c>
      <c r="G99" s="125">
        <v>0</v>
      </c>
      <c r="H99" s="125">
        <v>84579002</v>
      </c>
      <c r="I99" s="125">
        <v>0</v>
      </c>
    </row>
    <row r="100" spans="2:9" ht="15">
      <c r="B100" s="67" t="s">
        <v>227</v>
      </c>
      <c r="C100" s="67" t="s">
        <v>228</v>
      </c>
      <c r="D100" s="125">
        <v>0</v>
      </c>
      <c r="E100" s="125">
        <v>0</v>
      </c>
      <c r="F100" s="125">
        <v>84579002</v>
      </c>
      <c r="G100" s="125">
        <v>0</v>
      </c>
      <c r="H100" s="125">
        <v>84579002</v>
      </c>
      <c r="I100" s="125">
        <v>0</v>
      </c>
    </row>
    <row r="101" spans="2:9" ht="15">
      <c r="B101" s="67" t="s">
        <v>229</v>
      </c>
      <c r="C101" s="67" t="s">
        <v>230</v>
      </c>
      <c r="D101" s="125">
        <v>0</v>
      </c>
      <c r="E101" s="125">
        <v>0</v>
      </c>
      <c r="F101" s="125">
        <v>10116643</v>
      </c>
      <c r="G101" s="125">
        <v>399137</v>
      </c>
      <c r="H101" s="125">
        <v>9717506</v>
      </c>
      <c r="I101" s="125">
        <v>0</v>
      </c>
    </row>
    <row r="102" spans="2:9" ht="15">
      <c r="B102" s="67" t="s">
        <v>231</v>
      </c>
      <c r="C102" s="67" t="s">
        <v>232</v>
      </c>
      <c r="D102" s="125">
        <v>0</v>
      </c>
      <c r="E102" s="125">
        <v>0</v>
      </c>
      <c r="F102" s="125">
        <v>10116643</v>
      </c>
      <c r="G102" s="125">
        <v>399137</v>
      </c>
      <c r="H102" s="125">
        <v>9717506</v>
      </c>
      <c r="I102" s="125">
        <v>0</v>
      </c>
    </row>
    <row r="103" spans="2:9" ht="15">
      <c r="B103" s="67" t="s">
        <v>233</v>
      </c>
      <c r="C103" s="67" t="s">
        <v>234</v>
      </c>
      <c r="D103" s="125">
        <v>0</v>
      </c>
      <c r="E103" s="125">
        <v>0</v>
      </c>
      <c r="F103" s="125">
        <v>84293149</v>
      </c>
      <c r="G103" s="125">
        <v>76027</v>
      </c>
      <c r="H103" s="125">
        <v>84217122</v>
      </c>
      <c r="I103" s="125">
        <v>0</v>
      </c>
    </row>
    <row r="104" spans="2:9" ht="15">
      <c r="B104" s="67" t="s">
        <v>235</v>
      </c>
      <c r="C104" s="67" t="s">
        <v>236</v>
      </c>
      <c r="D104" s="125">
        <v>0</v>
      </c>
      <c r="E104" s="125">
        <v>0</v>
      </c>
      <c r="F104" s="125">
        <v>84293149</v>
      </c>
      <c r="G104" s="125">
        <v>76027</v>
      </c>
      <c r="H104" s="125">
        <v>84217122</v>
      </c>
      <c r="I104" s="125">
        <v>0</v>
      </c>
    </row>
    <row r="105" spans="2:9" ht="15">
      <c r="B105" s="67" t="s">
        <v>237</v>
      </c>
      <c r="C105" s="67" t="s">
        <v>238</v>
      </c>
      <c r="D105" s="125">
        <v>0</v>
      </c>
      <c r="E105" s="125">
        <v>0</v>
      </c>
      <c r="F105" s="125">
        <v>58114567</v>
      </c>
      <c r="G105" s="125">
        <v>1242349</v>
      </c>
      <c r="H105" s="125">
        <v>56872218</v>
      </c>
      <c r="I105" s="125">
        <v>0</v>
      </c>
    </row>
    <row r="106" spans="2:9" ht="15">
      <c r="B106" s="67" t="s">
        <v>239</v>
      </c>
      <c r="C106" s="67" t="s">
        <v>240</v>
      </c>
      <c r="D106" s="125">
        <v>0</v>
      </c>
      <c r="E106" s="125">
        <v>0</v>
      </c>
      <c r="F106" s="125">
        <v>58114567</v>
      </c>
      <c r="G106" s="125">
        <v>1242349</v>
      </c>
      <c r="H106" s="125">
        <v>56872218</v>
      </c>
      <c r="I106" s="125">
        <v>0</v>
      </c>
    </row>
    <row r="107" spans="2:9" ht="15">
      <c r="B107" s="67" t="s">
        <v>241</v>
      </c>
      <c r="C107" s="67" t="s">
        <v>242</v>
      </c>
      <c r="D107" s="125">
        <v>0</v>
      </c>
      <c r="E107" s="125">
        <v>0</v>
      </c>
      <c r="F107" s="125">
        <v>52665031</v>
      </c>
      <c r="G107" s="125">
        <v>0</v>
      </c>
      <c r="H107" s="125">
        <v>52665031</v>
      </c>
      <c r="I107" s="125">
        <v>0</v>
      </c>
    </row>
    <row r="108" spans="2:9" ht="15">
      <c r="B108" s="67" t="s">
        <v>243</v>
      </c>
      <c r="C108" s="67" t="s">
        <v>244</v>
      </c>
      <c r="D108" s="125">
        <v>0</v>
      </c>
      <c r="E108" s="125">
        <v>0</v>
      </c>
      <c r="F108" s="125">
        <v>52665031</v>
      </c>
      <c r="G108" s="125">
        <v>0</v>
      </c>
      <c r="H108" s="125">
        <v>52665031</v>
      </c>
      <c r="I108" s="125">
        <v>0</v>
      </c>
    </row>
    <row r="109" spans="2:9" ht="15">
      <c r="B109" s="67" t="s">
        <v>581</v>
      </c>
      <c r="C109" s="67" t="s">
        <v>508</v>
      </c>
      <c r="D109" s="125">
        <v>0</v>
      </c>
      <c r="E109" s="125">
        <v>0</v>
      </c>
      <c r="F109" s="125">
        <v>131750</v>
      </c>
      <c r="G109" s="125">
        <v>0</v>
      </c>
      <c r="H109" s="125">
        <v>131750</v>
      </c>
      <c r="I109" s="125">
        <v>0</v>
      </c>
    </row>
    <row r="110" spans="2:9" ht="15">
      <c r="B110" s="67" t="s">
        <v>582</v>
      </c>
      <c r="C110" s="67" t="s">
        <v>583</v>
      </c>
      <c r="D110" s="125">
        <v>0</v>
      </c>
      <c r="E110" s="125">
        <v>0</v>
      </c>
      <c r="F110" s="125">
        <v>131750</v>
      </c>
      <c r="G110" s="125">
        <v>0</v>
      </c>
      <c r="H110" s="125">
        <v>131750</v>
      </c>
      <c r="I110" s="125">
        <v>0</v>
      </c>
    </row>
    <row r="111" spans="2:9" ht="15">
      <c r="B111" s="67" t="s">
        <v>245</v>
      </c>
      <c r="C111" s="67" t="s">
        <v>246</v>
      </c>
      <c r="D111" s="125">
        <v>0</v>
      </c>
      <c r="E111" s="125">
        <v>0</v>
      </c>
      <c r="F111" s="125">
        <v>11977513</v>
      </c>
      <c r="G111" s="125">
        <v>0</v>
      </c>
      <c r="H111" s="125">
        <v>11977513</v>
      </c>
      <c r="I111" s="125">
        <v>0</v>
      </c>
    </row>
    <row r="112" spans="2:9" ht="15">
      <c r="B112" s="67" t="s">
        <v>247</v>
      </c>
      <c r="C112" s="67" t="s">
        <v>248</v>
      </c>
      <c r="D112" s="125">
        <v>0</v>
      </c>
      <c r="E112" s="125">
        <v>0</v>
      </c>
      <c r="F112" s="125">
        <v>11977513</v>
      </c>
      <c r="G112" s="125">
        <v>0</v>
      </c>
      <c r="H112" s="125">
        <v>11977513</v>
      </c>
      <c r="I112" s="125">
        <v>0</v>
      </c>
    </row>
    <row r="113" spans="2:9" ht="15">
      <c r="B113" s="67" t="s">
        <v>249</v>
      </c>
      <c r="C113" s="67" t="s">
        <v>250</v>
      </c>
      <c r="D113" s="125">
        <v>0</v>
      </c>
      <c r="E113" s="125">
        <v>0</v>
      </c>
      <c r="F113" s="125">
        <v>16169063</v>
      </c>
      <c r="G113" s="125">
        <v>0</v>
      </c>
      <c r="H113" s="125">
        <v>16169063</v>
      </c>
      <c r="I113" s="125">
        <v>0</v>
      </c>
    </row>
    <row r="114" spans="2:9" ht="15">
      <c r="B114" s="67" t="s">
        <v>251</v>
      </c>
      <c r="C114" s="67" t="s">
        <v>252</v>
      </c>
      <c r="D114" s="125">
        <v>0</v>
      </c>
      <c r="E114" s="125">
        <v>0</v>
      </c>
      <c r="F114" s="125">
        <v>16169063</v>
      </c>
      <c r="G114" s="125">
        <v>0</v>
      </c>
      <c r="H114" s="125">
        <v>16169063</v>
      </c>
      <c r="I114" s="125">
        <v>0</v>
      </c>
    </row>
    <row r="115" spans="2:9" ht="15">
      <c r="B115" s="67" t="s">
        <v>253</v>
      </c>
      <c r="C115" s="67" t="s">
        <v>254</v>
      </c>
      <c r="D115" s="125">
        <v>0</v>
      </c>
      <c r="E115" s="125">
        <v>0</v>
      </c>
      <c r="F115" s="125">
        <v>6268074</v>
      </c>
      <c r="G115" s="125">
        <v>118300</v>
      </c>
      <c r="H115" s="125">
        <v>6149774</v>
      </c>
      <c r="I115" s="125">
        <v>0</v>
      </c>
    </row>
    <row r="116" spans="2:9" ht="15">
      <c r="B116" s="67" t="s">
        <v>255</v>
      </c>
      <c r="C116" s="67" t="s">
        <v>256</v>
      </c>
      <c r="D116" s="125">
        <v>0</v>
      </c>
      <c r="E116" s="125">
        <v>0</v>
      </c>
      <c r="F116" s="125">
        <v>6268074</v>
      </c>
      <c r="G116" s="125">
        <v>118300</v>
      </c>
      <c r="H116" s="125">
        <v>6149774</v>
      </c>
      <c r="I116" s="125">
        <v>0</v>
      </c>
    </row>
    <row r="117" spans="2:9" ht="15">
      <c r="B117" s="67" t="s">
        <v>257</v>
      </c>
      <c r="C117" s="67" t="s">
        <v>258</v>
      </c>
      <c r="D117" s="125">
        <v>0</v>
      </c>
      <c r="E117" s="125">
        <v>0</v>
      </c>
      <c r="F117" s="125">
        <v>84695934</v>
      </c>
      <c r="G117" s="125">
        <v>429592</v>
      </c>
      <c r="H117" s="125">
        <v>84266342</v>
      </c>
      <c r="I117" s="125">
        <v>0</v>
      </c>
    </row>
    <row r="118" spans="2:9" ht="15">
      <c r="B118" s="67" t="s">
        <v>259</v>
      </c>
      <c r="C118" s="67" t="s">
        <v>260</v>
      </c>
      <c r="D118" s="125">
        <v>0</v>
      </c>
      <c r="E118" s="125">
        <v>0</v>
      </c>
      <c r="F118" s="125">
        <v>84695934</v>
      </c>
      <c r="G118" s="125">
        <v>429592</v>
      </c>
      <c r="H118" s="125">
        <v>84266342</v>
      </c>
      <c r="I118" s="125">
        <v>0</v>
      </c>
    </row>
    <row r="119" spans="2:9" ht="15">
      <c r="B119" s="67" t="s">
        <v>261</v>
      </c>
      <c r="C119" s="67" t="s">
        <v>262</v>
      </c>
      <c r="D119" s="125">
        <v>0</v>
      </c>
      <c r="E119" s="125">
        <v>0</v>
      </c>
      <c r="F119" s="125">
        <v>122548737</v>
      </c>
      <c r="G119" s="125">
        <v>3411268</v>
      </c>
      <c r="H119" s="125">
        <v>119137469</v>
      </c>
      <c r="I119" s="125">
        <v>0</v>
      </c>
    </row>
    <row r="120" spans="2:9" ht="15">
      <c r="B120" s="67" t="s">
        <v>263</v>
      </c>
      <c r="C120" s="67" t="s">
        <v>264</v>
      </c>
      <c r="D120" s="125">
        <v>0</v>
      </c>
      <c r="E120" s="125">
        <v>0</v>
      </c>
      <c r="F120" s="125">
        <v>122548737</v>
      </c>
      <c r="G120" s="125">
        <v>3411268</v>
      </c>
      <c r="H120" s="125">
        <v>119137469</v>
      </c>
      <c r="I120" s="125">
        <v>0</v>
      </c>
    </row>
    <row r="121" spans="2:9" ht="15">
      <c r="B121" s="67" t="s">
        <v>265</v>
      </c>
      <c r="C121" s="67" t="s">
        <v>266</v>
      </c>
      <c r="D121" s="125">
        <v>0</v>
      </c>
      <c r="E121" s="125">
        <v>0</v>
      </c>
      <c r="F121" s="125">
        <v>39761884</v>
      </c>
      <c r="G121" s="125">
        <v>273000</v>
      </c>
      <c r="H121" s="125">
        <v>39488884</v>
      </c>
      <c r="I121" s="125">
        <v>0</v>
      </c>
    </row>
    <row r="122" spans="2:9" ht="15">
      <c r="B122" s="67" t="s">
        <v>267</v>
      </c>
      <c r="C122" s="67" t="s">
        <v>268</v>
      </c>
      <c r="D122" s="125">
        <v>0</v>
      </c>
      <c r="E122" s="125">
        <v>0</v>
      </c>
      <c r="F122" s="125">
        <v>39761884</v>
      </c>
      <c r="G122" s="125">
        <v>273000</v>
      </c>
      <c r="H122" s="125">
        <v>39488884</v>
      </c>
      <c r="I122" s="125">
        <v>0</v>
      </c>
    </row>
    <row r="123" spans="2:9" ht="15">
      <c r="B123" s="67" t="s">
        <v>269</v>
      </c>
      <c r="C123" s="67" t="s">
        <v>270</v>
      </c>
      <c r="D123" s="125">
        <v>0</v>
      </c>
      <c r="E123" s="125">
        <v>0</v>
      </c>
      <c r="F123" s="125">
        <v>29461913</v>
      </c>
      <c r="G123" s="125">
        <v>829000</v>
      </c>
      <c r="H123" s="125">
        <v>28632913</v>
      </c>
      <c r="I123" s="125">
        <v>0</v>
      </c>
    </row>
    <row r="124" spans="2:9" ht="15">
      <c r="B124" s="67" t="s">
        <v>271</v>
      </c>
      <c r="C124" s="67" t="s">
        <v>272</v>
      </c>
      <c r="D124" s="125">
        <v>0</v>
      </c>
      <c r="E124" s="125">
        <v>0</v>
      </c>
      <c r="F124" s="125">
        <v>29461913</v>
      </c>
      <c r="G124" s="125">
        <v>829000</v>
      </c>
      <c r="H124" s="125">
        <v>28632913</v>
      </c>
      <c r="I124" s="125">
        <v>0</v>
      </c>
    </row>
    <row r="125" spans="2:9" ht="15">
      <c r="B125" s="67" t="s">
        <v>273</v>
      </c>
      <c r="C125" s="67" t="s">
        <v>274</v>
      </c>
      <c r="D125" s="125">
        <v>0</v>
      </c>
      <c r="E125" s="125">
        <v>0</v>
      </c>
      <c r="F125" s="125">
        <v>19638543</v>
      </c>
      <c r="G125" s="125">
        <v>545900</v>
      </c>
      <c r="H125" s="125">
        <v>19092643</v>
      </c>
      <c r="I125" s="125">
        <v>0</v>
      </c>
    </row>
    <row r="126" spans="2:9" ht="15">
      <c r="B126" s="67" t="s">
        <v>275</v>
      </c>
      <c r="C126" s="67" t="s">
        <v>276</v>
      </c>
      <c r="D126" s="125">
        <v>0</v>
      </c>
      <c r="E126" s="125">
        <v>0</v>
      </c>
      <c r="F126" s="125">
        <v>19638543</v>
      </c>
      <c r="G126" s="125">
        <v>545900</v>
      </c>
      <c r="H126" s="125">
        <v>19092643</v>
      </c>
      <c r="I126" s="125">
        <v>0</v>
      </c>
    </row>
    <row r="127" spans="2:9" ht="15">
      <c r="B127" s="67" t="s">
        <v>277</v>
      </c>
      <c r="C127" s="67" t="s">
        <v>278</v>
      </c>
      <c r="D127" s="125">
        <v>0</v>
      </c>
      <c r="E127" s="125">
        <v>0</v>
      </c>
      <c r="F127" s="125">
        <v>8568584</v>
      </c>
      <c r="G127" s="125">
        <v>0</v>
      </c>
      <c r="H127" s="125">
        <v>8568584</v>
      </c>
      <c r="I127" s="125">
        <v>0</v>
      </c>
    </row>
    <row r="128" spans="2:9" ht="15">
      <c r="B128" s="67" t="s">
        <v>279</v>
      </c>
      <c r="C128" s="67" t="s">
        <v>280</v>
      </c>
      <c r="D128" s="125">
        <v>0</v>
      </c>
      <c r="E128" s="125">
        <v>0</v>
      </c>
      <c r="F128" s="125">
        <v>8568584</v>
      </c>
      <c r="G128" s="125">
        <v>0</v>
      </c>
      <c r="H128" s="125">
        <v>8568584</v>
      </c>
      <c r="I128" s="125">
        <v>0</v>
      </c>
    </row>
    <row r="129" spans="2:9" ht="15">
      <c r="B129" s="189" t="s">
        <v>281</v>
      </c>
      <c r="C129" s="189" t="s">
        <v>37</v>
      </c>
      <c r="D129" s="190">
        <v>0</v>
      </c>
      <c r="E129" s="190">
        <v>0</v>
      </c>
      <c r="F129" s="190">
        <v>135712093</v>
      </c>
      <c r="G129" s="190">
        <v>11439666</v>
      </c>
      <c r="H129" s="190">
        <v>124272427</v>
      </c>
      <c r="I129" s="125">
        <v>0</v>
      </c>
    </row>
    <row r="130" spans="2:9" ht="15">
      <c r="B130" s="67" t="s">
        <v>282</v>
      </c>
      <c r="C130" s="67" t="s">
        <v>283</v>
      </c>
      <c r="D130" s="125">
        <v>0</v>
      </c>
      <c r="E130" s="125">
        <v>0</v>
      </c>
      <c r="F130" s="125">
        <v>23398644</v>
      </c>
      <c r="G130" s="125">
        <v>0</v>
      </c>
      <c r="H130" s="125">
        <v>23398644</v>
      </c>
      <c r="I130" s="125">
        <v>0</v>
      </c>
    </row>
    <row r="131" spans="2:9" ht="15">
      <c r="B131" s="67" t="s">
        <v>284</v>
      </c>
      <c r="C131" s="67" t="s">
        <v>285</v>
      </c>
      <c r="D131" s="125">
        <v>0</v>
      </c>
      <c r="E131" s="125">
        <v>0</v>
      </c>
      <c r="F131" s="125">
        <v>23398644</v>
      </c>
      <c r="G131" s="125">
        <v>0</v>
      </c>
      <c r="H131" s="125">
        <v>23398644</v>
      </c>
      <c r="I131" s="125">
        <v>0</v>
      </c>
    </row>
    <row r="132" spans="2:9" ht="15">
      <c r="B132" s="67" t="s">
        <v>286</v>
      </c>
      <c r="C132" s="67" t="s">
        <v>287</v>
      </c>
      <c r="D132" s="125">
        <v>0</v>
      </c>
      <c r="E132" s="125">
        <v>0</v>
      </c>
      <c r="F132" s="125">
        <v>112313449</v>
      </c>
      <c r="G132" s="125">
        <v>11439666</v>
      </c>
      <c r="H132" s="125">
        <v>100873783</v>
      </c>
      <c r="I132" s="125">
        <v>0</v>
      </c>
    </row>
    <row r="133" spans="2:9" ht="15">
      <c r="B133" s="67" t="s">
        <v>288</v>
      </c>
      <c r="C133" s="67" t="s">
        <v>289</v>
      </c>
      <c r="D133" s="125">
        <v>0</v>
      </c>
      <c r="E133" s="125">
        <v>0</v>
      </c>
      <c r="F133" s="125">
        <v>112313449</v>
      </c>
      <c r="G133" s="125">
        <v>11439666</v>
      </c>
      <c r="H133" s="125">
        <v>100873783</v>
      </c>
      <c r="I133" s="125">
        <v>0</v>
      </c>
    </row>
    <row r="134" spans="2:9" ht="15">
      <c r="B134" s="67" t="s">
        <v>290</v>
      </c>
      <c r="C134" s="67" t="s">
        <v>291</v>
      </c>
      <c r="D134" s="125">
        <v>0</v>
      </c>
      <c r="E134" s="125">
        <v>0</v>
      </c>
      <c r="F134" s="125">
        <v>112313449</v>
      </c>
      <c r="G134" s="125">
        <v>11439666</v>
      </c>
      <c r="H134" s="125">
        <v>100873783</v>
      </c>
      <c r="I134" s="125">
        <v>0</v>
      </c>
    </row>
    <row r="135" spans="2:9" ht="15">
      <c r="B135" s="189" t="s">
        <v>292</v>
      </c>
      <c r="C135" s="189" t="s">
        <v>38</v>
      </c>
      <c r="D135" s="190">
        <v>0</v>
      </c>
      <c r="E135" s="190">
        <v>0</v>
      </c>
      <c r="F135" s="190">
        <v>97031704.86</v>
      </c>
      <c r="G135" s="190">
        <v>1083074</v>
      </c>
      <c r="H135" s="210">
        <v>95948630.86</v>
      </c>
      <c r="I135" s="125">
        <v>0</v>
      </c>
    </row>
    <row r="136" spans="2:9" ht="15">
      <c r="B136" s="67" t="s">
        <v>293</v>
      </c>
      <c r="C136" s="67" t="s">
        <v>294</v>
      </c>
      <c r="D136" s="125">
        <v>0</v>
      </c>
      <c r="E136" s="125">
        <v>0</v>
      </c>
      <c r="F136" s="125">
        <v>13868051</v>
      </c>
      <c r="G136" s="125">
        <v>0</v>
      </c>
      <c r="H136" s="125">
        <v>13868051</v>
      </c>
      <c r="I136" s="125">
        <v>0</v>
      </c>
    </row>
    <row r="137" spans="2:9" ht="15">
      <c r="B137" s="67" t="s">
        <v>295</v>
      </c>
      <c r="C137" s="67" t="s">
        <v>296</v>
      </c>
      <c r="D137" s="125">
        <v>0</v>
      </c>
      <c r="E137" s="125">
        <v>0</v>
      </c>
      <c r="F137" s="125">
        <v>13868051</v>
      </c>
      <c r="G137" s="125">
        <v>0</v>
      </c>
      <c r="H137" s="125">
        <v>13868051</v>
      </c>
      <c r="I137" s="125">
        <v>0</v>
      </c>
    </row>
    <row r="138" spans="2:9" ht="15">
      <c r="B138" s="67" t="s">
        <v>297</v>
      </c>
      <c r="C138" s="67" t="s">
        <v>298</v>
      </c>
      <c r="D138" s="125">
        <v>0</v>
      </c>
      <c r="E138" s="125">
        <v>0</v>
      </c>
      <c r="F138" s="125">
        <v>2019350</v>
      </c>
      <c r="G138" s="125">
        <v>0</v>
      </c>
      <c r="H138" s="125">
        <v>2019350</v>
      </c>
      <c r="I138" s="125">
        <v>0</v>
      </c>
    </row>
    <row r="139" spans="2:9" ht="15">
      <c r="B139" s="67" t="s">
        <v>299</v>
      </c>
      <c r="C139" s="67" t="s">
        <v>300</v>
      </c>
      <c r="D139" s="125">
        <v>0</v>
      </c>
      <c r="E139" s="125">
        <v>0</v>
      </c>
      <c r="F139" s="125">
        <v>2019350</v>
      </c>
      <c r="G139" s="125">
        <v>0</v>
      </c>
      <c r="H139" s="125">
        <v>2019350</v>
      </c>
      <c r="I139" s="125">
        <v>0</v>
      </c>
    </row>
    <row r="140" spans="2:9" ht="15">
      <c r="B140" s="67" t="s">
        <v>301</v>
      </c>
      <c r="C140" s="67" t="s">
        <v>302</v>
      </c>
      <c r="D140" s="125">
        <v>0</v>
      </c>
      <c r="E140" s="125">
        <v>0</v>
      </c>
      <c r="F140" s="125">
        <v>81144303.86</v>
      </c>
      <c r="G140" s="125">
        <v>1083074</v>
      </c>
      <c r="H140" s="125">
        <v>80061229.86</v>
      </c>
      <c r="I140" s="125">
        <v>0</v>
      </c>
    </row>
    <row r="141" spans="2:9" ht="15">
      <c r="B141" s="67" t="s">
        <v>303</v>
      </c>
      <c r="C141" s="67" t="s">
        <v>304</v>
      </c>
      <c r="D141" s="125">
        <v>0</v>
      </c>
      <c r="E141" s="125">
        <v>0</v>
      </c>
      <c r="F141" s="125">
        <v>81144303.86</v>
      </c>
      <c r="G141" s="125">
        <v>1083074</v>
      </c>
      <c r="H141" s="125">
        <v>80061229.86</v>
      </c>
      <c r="I141" s="125">
        <v>0</v>
      </c>
    </row>
    <row r="142" spans="2:9" ht="15">
      <c r="B142" s="67">
        <v>511570102</v>
      </c>
      <c r="C142" s="67" t="s">
        <v>305</v>
      </c>
      <c r="D142" s="125">
        <v>0</v>
      </c>
      <c r="E142" s="125">
        <v>0</v>
      </c>
      <c r="F142" s="125">
        <v>80976336.86</v>
      </c>
      <c r="G142" s="125">
        <v>1083074</v>
      </c>
      <c r="H142" s="125">
        <v>79893262.86</v>
      </c>
      <c r="I142" s="125">
        <v>0</v>
      </c>
    </row>
    <row r="143" spans="2:9" ht="15">
      <c r="B143" s="67" t="s">
        <v>306</v>
      </c>
      <c r="C143" s="67" t="s">
        <v>307</v>
      </c>
      <c r="D143" s="125">
        <v>0</v>
      </c>
      <c r="E143" s="125">
        <v>0</v>
      </c>
      <c r="F143" s="125">
        <v>167967</v>
      </c>
      <c r="G143" s="125">
        <v>0</v>
      </c>
      <c r="H143" s="125">
        <v>167967</v>
      </c>
      <c r="I143" s="125">
        <v>0</v>
      </c>
    </row>
    <row r="144" spans="2:9" ht="15">
      <c r="B144" s="189" t="s">
        <v>308</v>
      </c>
      <c r="C144" s="189" t="s">
        <v>18</v>
      </c>
      <c r="D144" s="190">
        <v>0</v>
      </c>
      <c r="E144" s="190">
        <v>0</v>
      </c>
      <c r="F144" s="190">
        <v>98807690.04</v>
      </c>
      <c r="G144" s="190">
        <v>800000</v>
      </c>
      <c r="H144" s="210">
        <v>98007690.04</v>
      </c>
      <c r="I144" s="125">
        <v>0</v>
      </c>
    </row>
    <row r="145" spans="2:9" ht="15">
      <c r="B145" s="67" t="s">
        <v>309</v>
      </c>
      <c r="C145" s="67" t="s">
        <v>310</v>
      </c>
      <c r="D145" s="125">
        <v>0</v>
      </c>
      <c r="E145" s="125">
        <v>0</v>
      </c>
      <c r="F145" s="125">
        <v>31134305</v>
      </c>
      <c r="G145" s="125">
        <v>800000</v>
      </c>
      <c r="H145" s="125">
        <v>30334305</v>
      </c>
      <c r="I145" s="125">
        <v>0</v>
      </c>
    </row>
    <row r="146" spans="2:9" ht="15">
      <c r="B146" s="67" t="s">
        <v>311</v>
      </c>
      <c r="C146" s="67" t="s">
        <v>312</v>
      </c>
      <c r="D146" s="125">
        <v>0</v>
      </c>
      <c r="E146" s="125">
        <v>0</v>
      </c>
      <c r="F146" s="125">
        <v>31134305</v>
      </c>
      <c r="G146" s="125">
        <v>800000</v>
      </c>
      <c r="H146" s="125">
        <v>30334305</v>
      </c>
      <c r="I146" s="125">
        <v>0</v>
      </c>
    </row>
    <row r="147" spans="2:9" ht="15">
      <c r="B147" s="67" t="s">
        <v>313</v>
      </c>
      <c r="C147" s="67" t="s">
        <v>314</v>
      </c>
      <c r="D147" s="125">
        <v>0</v>
      </c>
      <c r="E147" s="125">
        <v>0</v>
      </c>
      <c r="F147" s="125">
        <v>57585545.04</v>
      </c>
      <c r="G147" s="125">
        <v>0</v>
      </c>
      <c r="H147" s="125">
        <v>57585545.04</v>
      </c>
      <c r="I147" s="125">
        <v>0</v>
      </c>
    </row>
    <row r="148" spans="2:9" ht="15">
      <c r="B148" s="67" t="s">
        <v>315</v>
      </c>
      <c r="C148" s="67" t="s">
        <v>316</v>
      </c>
      <c r="D148" s="125">
        <v>0</v>
      </c>
      <c r="E148" s="125">
        <v>0</v>
      </c>
      <c r="F148" s="125">
        <v>57585545.04</v>
      </c>
      <c r="G148" s="125">
        <v>0</v>
      </c>
      <c r="H148" s="125">
        <v>57585545.04</v>
      </c>
      <c r="I148" s="125">
        <v>0</v>
      </c>
    </row>
    <row r="149" spans="2:9" ht="15">
      <c r="B149" s="67" t="s">
        <v>604</v>
      </c>
      <c r="C149" s="67" t="s">
        <v>605</v>
      </c>
      <c r="D149" s="125">
        <v>0</v>
      </c>
      <c r="E149" s="125">
        <v>0</v>
      </c>
      <c r="F149" s="125">
        <v>100000</v>
      </c>
      <c r="G149" s="125">
        <v>0</v>
      </c>
      <c r="H149" s="125">
        <v>100000</v>
      </c>
      <c r="I149" s="125">
        <v>0</v>
      </c>
    </row>
    <row r="150" spans="2:9" ht="15">
      <c r="B150" s="67" t="s">
        <v>618</v>
      </c>
      <c r="C150" s="67" t="s">
        <v>619</v>
      </c>
      <c r="D150" s="125">
        <v>0</v>
      </c>
      <c r="E150" s="125">
        <v>0</v>
      </c>
      <c r="F150" s="125">
        <v>100000</v>
      </c>
      <c r="G150" s="125">
        <v>0</v>
      </c>
      <c r="H150" s="125">
        <v>100000</v>
      </c>
      <c r="I150" s="125">
        <v>0</v>
      </c>
    </row>
    <row r="151" spans="2:9" ht="15">
      <c r="B151" s="67" t="s">
        <v>584</v>
      </c>
      <c r="C151" s="67" t="s">
        <v>207</v>
      </c>
      <c r="D151" s="125">
        <v>0</v>
      </c>
      <c r="E151" s="125">
        <v>0</v>
      </c>
      <c r="F151" s="125">
        <v>9987840</v>
      </c>
      <c r="G151" s="125">
        <v>0</v>
      </c>
      <c r="H151" s="125">
        <v>9987840</v>
      </c>
      <c r="I151" s="125">
        <v>0</v>
      </c>
    </row>
    <row r="152" spans="2:9" ht="15">
      <c r="B152" s="67" t="s">
        <v>585</v>
      </c>
      <c r="C152" s="67" t="s">
        <v>497</v>
      </c>
      <c r="D152" s="125">
        <v>0</v>
      </c>
      <c r="E152" s="125">
        <v>0</v>
      </c>
      <c r="F152" s="125">
        <v>9987840</v>
      </c>
      <c r="G152" s="125">
        <v>0</v>
      </c>
      <c r="H152" s="125">
        <v>9987840</v>
      </c>
      <c r="I152" s="125">
        <v>0</v>
      </c>
    </row>
    <row r="153" spans="2:9" ht="15">
      <c r="B153" s="189" t="s">
        <v>317</v>
      </c>
      <c r="C153" s="189" t="s">
        <v>39</v>
      </c>
      <c r="D153" s="190">
        <v>0</v>
      </c>
      <c r="E153" s="190">
        <v>0</v>
      </c>
      <c r="F153" s="190">
        <v>152246713</v>
      </c>
      <c r="G153" s="190">
        <v>14012718</v>
      </c>
      <c r="H153" s="190">
        <v>138233995</v>
      </c>
      <c r="I153" s="125">
        <v>0</v>
      </c>
    </row>
    <row r="154" spans="2:9" ht="15">
      <c r="B154" s="67" t="s">
        <v>318</v>
      </c>
      <c r="C154" s="67" t="s">
        <v>319</v>
      </c>
      <c r="D154" s="125">
        <v>0</v>
      </c>
      <c r="E154" s="125">
        <v>0</v>
      </c>
      <c r="F154" s="125">
        <v>143129689</v>
      </c>
      <c r="G154" s="125">
        <v>9767106</v>
      </c>
      <c r="H154" s="125">
        <v>133362583</v>
      </c>
      <c r="I154" s="125">
        <v>0</v>
      </c>
    </row>
    <row r="155" spans="2:9" ht="15">
      <c r="B155" s="67" t="s">
        <v>320</v>
      </c>
      <c r="C155" s="67" t="s">
        <v>321</v>
      </c>
      <c r="D155" s="125">
        <v>0</v>
      </c>
      <c r="E155" s="125">
        <v>0</v>
      </c>
      <c r="F155" s="125">
        <v>143129689</v>
      </c>
      <c r="G155" s="125">
        <v>9767106</v>
      </c>
      <c r="H155" s="125">
        <v>133362583</v>
      </c>
      <c r="I155" s="125">
        <v>0</v>
      </c>
    </row>
    <row r="156" spans="2:9" ht="15">
      <c r="B156" s="67" t="s">
        <v>322</v>
      </c>
      <c r="C156" s="67" t="s">
        <v>323</v>
      </c>
      <c r="D156" s="125">
        <v>0</v>
      </c>
      <c r="E156" s="125">
        <v>0</v>
      </c>
      <c r="F156" s="125">
        <v>9117024</v>
      </c>
      <c r="G156" s="125">
        <v>4245612</v>
      </c>
      <c r="H156" s="125">
        <v>4871412</v>
      </c>
      <c r="I156" s="125">
        <v>0</v>
      </c>
    </row>
    <row r="157" spans="2:9" ht="15">
      <c r="B157" s="67" t="s">
        <v>324</v>
      </c>
      <c r="C157" s="67" t="s">
        <v>325</v>
      </c>
      <c r="D157" s="125">
        <v>0</v>
      </c>
      <c r="E157" s="125">
        <v>0</v>
      </c>
      <c r="F157" s="125">
        <v>9117024</v>
      </c>
      <c r="G157" s="125">
        <v>4245612</v>
      </c>
      <c r="H157" s="125">
        <v>4871412</v>
      </c>
      <c r="I157" s="125">
        <v>0</v>
      </c>
    </row>
    <row r="158" spans="2:9" ht="15">
      <c r="B158" s="189" t="s">
        <v>326</v>
      </c>
      <c r="C158" s="189" t="s">
        <v>40</v>
      </c>
      <c r="D158" s="190">
        <v>0</v>
      </c>
      <c r="E158" s="190">
        <v>0</v>
      </c>
      <c r="F158" s="190">
        <v>18577067</v>
      </c>
      <c r="G158" s="190">
        <v>0</v>
      </c>
      <c r="H158" s="190">
        <v>18577067</v>
      </c>
      <c r="I158" s="125">
        <v>0</v>
      </c>
    </row>
    <row r="159" spans="2:9" ht="15">
      <c r="B159" s="67" t="s">
        <v>327</v>
      </c>
      <c r="C159" s="67" t="s">
        <v>328</v>
      </c>
      <c r="D159" s="125">
        <v>0</v>
      </c>
      <c r="E159" s="125">
        <v>0</v>
      </c>
      <c r="F159" s="125">
        <v>580910</v>
      </c>
      <c r="G159" s="125">
        <v>0</v>
      </c>
      <c r="H159" s="125">
        <v>580910</v>
      </c>
      <c r="I159" s="125">
        <v>0</v>
      </c>
    </row>
    <row r="160" spans="2:9" ht="15">
      <c r="B160" s="67" t="s">
        <v>329</v>
      </c>
      <c r="C160" s="67" t="s">
        <v>330</v>
      </c>
      <c r="D160" s="125">
        <v>0</v>
      </c>
      <c r="E160" s="125">
        <v>0</v>
      </c>
      <c r="F160" s="125">
        <v>580910</v>
      </c>
      <c r="G160" s="125">
        <v>0</v>
      </c>
      <c r="H160" s="125">
        <v>580910</v>
      </c>
      <c r="I160" s="125">
        <v>0</v>
      </c>
    </row>
    <row r="161" spans="2:9" ht="15">
      <c r="B161" s="67" t="s">
        <v>596</v>
      </c>
      <c r="C161" s="67" t="s">
        <v>597</v>
      </c>
      <c r="D161" s="125">
        <v>0</v>
      </c>
      <c r="E161" s="125">
        <v>0</v>
      </c>
      <c r="F161" s="125">
        <v>3355255</v>
      </c>
      <c r="G161" s="125">
        <v>0</v>
      </c>
      <c r="H161" s="125">
        <v>3355255</v>
      </c>
      <c r="I161" s="125">
        <v>0</v>
      </c>
    </row>
    <row r="162" spans="2:9" ht="15">
      <c r="B162" s="67" t="s">
        <v>598</v>
      </c>
      <c r="C162" s="67" t="s">
        <v>599</v>
      </c>
      <c r="D162" s="125">
        <v>0</v>
      </c>
      <c r="E162" s="125">
        <v>0</v>
      </c>
      <c r="F162" s="125">
        <v>3355255</v>
      </c>
      <c r="G162" s="125">
        <v>0</v>
      </c>
      <c r="H162" s="125">
        <v>3355255</v>
      </c>
      <c r="I162" s="125">
        <v>0</v>
      </c>
    </row>
    <row r="163" spans="2:9" ht="15">
      <c r="B163" s="67" t="s">
        <v>331</v>
      </c>
      <c r="C163" s="67" t="s">
        <v>332</v>
      </c>
      <c r="D163" s="125">
        <v>0</v>
      </c>
      <c r="E163" s="125">
        <v>0</v>
      </c>
      <c r="F163" s="125">
        <v>250389</v>
      </c>
      <c r="G163" s="125">
        <v>0</v>
      </c>
      <c r="H163" s="125">
        <v>250389</v>
      </c>
      <c r="I163" s="125">
        <v>0</v>
      </c>
    </row>
    <row r="164" spans="2:9" ht="15">
      <c r="B164" s="67" t="s">
        <v>333</v>
      </c>
      <c r="C164" s="67" t="s">
        <v>334</v>
      </c>
      <c r="D164" s="125">
        <v>0</v>
      </c>
      <c r="E164" s="125">
        <v>0</v>
      </c>
      <c r="F164" s="125">
        <v>250389</v>
      </c>
      <c r="G164" s="125">
        <v>0</v>
      </c>
      <c r="H164" s="125">
        <v>250389</v>
      </c>
      <c r="I164" s="125">
        <v>0</v>
      </c>
    </row>
    <row r="165" spans="2:9" ht="15">
      <c r="B165" s="67" t="s">
        <v>335</v>
      </c>
      <c r="C165" s="67" t="s">
        <v>336</v>
      </c>
      <c r="D165" s="125">
        <v>0</v>
      </c>
      <c r="E165" s="125">
        <v>0</v>
      </c>
      <c r="F165" s="125">
        <v>977160</v>
      </c>
      <c r="G165" s="125">
        <v>0</v>
      </c>
      <c r="H165" s="125">
        <v>977160</v>
      </c>
      <c r="I165" s="125">
        <v>0</v>
      </c>
    </row>
    <row r="166" spans="2:9" ht="15">
      <c r="B166" s="67" t="s">
        <v>337</v>
      </c>
      <c r="C166" s="67" t="s">
        <v>338</v>
      </c>
      <c r="D166" s="125">
        <v>0</v>
      </c>
      <c r="E166" s="125">
        <v>0</v>
      </c>
      <c r="F166" s="125">
        <v>977160</v>
      </c>
      <c r="G166" s="125">
        <v>0</v>
      </c>
      <c r="H166" s="125">
        <v>977160</v>
      </c>
      <c r="I166" s="125">
        <v>0</v>
      </c>
    </row>
    <row r="167" spans="2:9" ht="15">
      <c r="B167" s="67" t="s">
        <v>339</v>
      </c>
      <c r="C167" s="67" t="s">
        <v>340</v>
      </c>
      <c r="D167" s="125">
        <v>0</v>
      </c>
      <c r="E167" s="125">
        <v>0</v>
      </c>
      <c r="F167" s="125">
        <v>1600000</v>
      </c>
      <c r="G167" s="125">
        <v>0</v>
      </c>
      <c r="H167" s="125">
        <v>1600000</v>
      </c>
      <c r="I167" s="125">
        <v>0</v>
      </c>
    </row>
    <row r="168" spans="2:9" ht="15">
      <c r="B168" s="67" t="s">
        <v>341</v>
      </c>
      <c r="C168" s="67" t="s">
        <v>342</v>
      </c>
      <c r="D168" s="125">
        <v>0</v>
      </c>
      <c r="E168" s="125">
        <v>0</v>
      </c>
      <c r="F168" s="125">
        <v>1600000</v>
      </c>
      <c r="G168" s="125">
        <v>0</v>
      </c>
      <c r="H168" s="125">
        <v>1600000</v>
      </c>
      <c r="I168" s="125">
        <v>0</v>
      </c>
    </row>
    <row r="169" spans="2:9" ht="15">
      <c r="B169" s="67" t="s">
        <v>343</v>
      </c>
      <c r="C169" s="67" t="s">
        <v>344</v>
      </c>
      <c r="D169" s="125">
        <v>0</v>
      </c>
      <c r="E169" s="125">
        <v>0</v>
      </c>
      <c r="F169" s="125">
        <v>716250</v>
      </c>
      <c r="G169" s="125">
        <v>0</v>
      </c>
      <c r="H169" s="125">
        <v>716250</v>
      </c>
      <c r="I169" s="125">
        <v>0</v>
      </c>
    </row>
    <row r="170" spans="2:9" ht="15">
      <c r="B170" s="67" t="s">
        <v>345</v>
      </c>
      <c r="C170" s="67" t="s">
        <v>346</v>
      </c>
      <c r="D170" s="125">
        <v>0</v>
      </c>
      <c r="E170" s="125">
        <v>0</v>
      </c>
      <c r="F170" s="125">
        <v>716250</v>
      </c>
      <c r="G170" s="125">
        <v>0</v>
      </c>
      <c r="H170" s="125">
        <v>716250</v>
      </c>
      <c r="I170" s="125">
        <v>0</v>
      </c>
    </row>
    <row r="171" spans="2:9" ht="15">
      <c r="B171" s="67" t="s">
        <v>347</v>
      </c>
      <c r="C171" s="67" t="s">
        <v>348</v>
      </c>
      <c r="D171" s="125">
        <v>0</v>
      </c>
      <c r="E171" s="125">
        <v>0</v>
      </c>
      <c r="F171" s="125">
        <v>3428092</v>
      </c>
      <c r="G171" s="125">
        <v>0</v>
      </c>
      <c r="H171" s="125">
        <v>3428092</v>
      </c>
      <c r="I171" s="125">
        <v>0</v>
      </c>
    </row>
    <row r="172" spans="2:9" ht="15">
      <c r="B172" s="67" t="s">
        <v>349</v>
      </c>
      <c r="C172" s="67" t="s">
        <v>350</v>
      </c>
      <c r="D172" s="125">
        <v>0</v>
      </c>
      <c r="E172" s="125">
        <v>0</v>
      </c>
      <c r="F172" s="125">
        <v>3428092</v>
      </c>
      <c r="G172" s="125">
        <v>0</v>
      </c>
      <c r="H172" s="125">
        <v>3428092</v>
      </c>
      <c r="I172" s="125">
        <v>0</v>
      </c>
    </row>
    <row r="173" spans="2:9" ht="15">
      <c r="B173" s="67" t="s">
        <v>351</v>
      </c>
      <c r="C173" s="67" t="s">
        <v>352</v>
      </c>
      <c r="D173" s="125">
        <v>0</v>
      </c>
      <c r="E173" s="125">
        <v>0</v>
      </c>
      <c r="F173" s="125">
        <v>6286386</v>
      </c>
      <c r="G173" s="125">
        <v>0</v>
      </c>
      <c r="H173" s="125">
        <v>6286386</v>
      </c>
      <c r="I173" s="125">
        <v>0</v>
      </c>
    </row>
    <row r="174" spans="2:9" ht="15">
      <c r="B174" s="67" t="s">
        <v>353</v>
      </c>
      <c r="C174" s="67" t="s">
        <v>354</v>
      </c>
      <c r="D174" s="125">
        <v>0</v>
      </c>
      <c r="E174" s="125">
        <v>0</v>
      </c>
      <c r="F174" s="125">
        <v>6286386</v>
      </c>
      <c r="G174" s="125">
        <v>0</v>
      </c>
      <c r="H174" s="125">
        <v>6286386</v>
      </c>
      <c r="I174" s="125">
        <v>0</v>
      </c>
    </row>
    <row r="175" spans="2:9" ht="15">
      <c r="B175" s="67" t="s">
        <v>355</v>
      </c>
      <c r="C175" s="67" t="s">
        <v>207</v>
      </c>
      <c r="D175" s="125">
        <v>0</v>
      </c>
      <c r="E175" s="125">
        <v>0</v>
      </c>
      <c r="F175" s="125">
        <v>1382625</v>
      </c>
      <c r="G175" s="125">
        <v>0</v>
      </c>
      <c r="H175" s="125">
        <v>1382625</v>
      </c>
      <c r="I175" s="125">
        <v>0</v>
      </c>
    </row>
    <row r="176" spans="2:9" ht="15">
      <c r="B176" s="67" t="s">
        <v>356</v>
      </c>
      <c r="C176" s="67" t="s">
        <v>357</v>
      </c>
      <c r="D176" s="125">
        <v>0</v>
      </c>
      <c r="E176" s="125">
        <v>0</v>
      </c>
      <c r="F176" s="125">
        <v>1382625</v>
      </c>
      <c r="G176" s="125">
        <v>0</v>
      </c>
      <c r="H176" s="125">
        <v>1382625</v>
      </c>
      <c r="I176" s="125">
        <v>0</v>
      </c>
    </row>
    <row r="177" spans="2:9" ht="15">
      <c r="B177" s="67" t="s">
        <v>358</v>
      </c>
      <c r="C177" s="67" t="s">
        <v>359</v>
      </c>
      <c r="D177" s="125">
        <v>0</v>
      </c>
      <c r="E177" s="125">
        <v>0</v>
      </c>
      <c r="F177" s="125">
        <v>1162625</v>
      </c>
      <c r="G177" s="125">
        <v>0</v>
      </c>
      <c r="H177" s="125">
        <v>1162625</v>
      </c>
      <c r="I177" s="125">
        <v>0</v>
      </c>
    </row>
    <row r="178" spans="2:9" ht="15">
      <c r="B178" s="67" t="s">
        <v>360</v>
      </c>
      <c r="C178" s="67" t="s">
        <v>361</v>
      </c>
      <c r="D178" s="125">
        <v>0</v>
      </c>
      <c r="E178" s="125">
        <v>0</v>
      </c>
      <c r="F178" s="125">
        <v>220000</v>
      </c>
      <c r="G178" s="125">
        <v>0</v>
      </c>
      <c r="H178" s="125">
        <v>220000</v>
      </c>
      <c r="I178" s="125">
        <v>0</v>
      </c>
    </row>
    <row r="179" spans="2:9" ht="15">
      <c r="B179" s="189" t="s">
        <v>362</v>
      </c>
      <c r="C179" s="189" t="s">
        <v>19</v>
      </c>
      <c r="D179" s="190">
        <v>0</v>
      </c>
      <c r="E179" s="190">
        <v>0</v>
      </c>
      <c r="F179" s="190">
        <v>266076348</v>
      </c>
      <c r="G179" s="190">
        <v>1072119</v>
      </c>
      <c r="H179" s="190">
        <v>265004229</v>
      </c>
      <c r="I179" s="125">
        <v>0</v>
      </c>
    </row>
    <row r="180" spans="2:9" ht="15">
      <c r="B180" s="67" t="s">
        <v>363</v>
      </c>
      <c r="C180" s="67" t="s">
        <v>364</v>
      </c>
      <c r="D180" s="125">
        <v>0</v>
      </c>
      <c r="E180" s="125">
        <v>0</v>
      </c>
      <c r="F180" s="125">
        <v>34442652</v>
      </c>
      <c r="G180" s="125">
        <v>552293</v>
      </c>
      <c r="H180" s="125">
        <v>33890359</v>
      </c>
      <c r="I180" s="125">
        <v>0</v>
      </c>
    </row>
    <row r="181" spans="2:9" ht="15">
      <c r="B181" s="67" t="s">
        <v>365</v>
      </c>
      <c r="C181" s="67" t="s">
        <v>366</v>
      </c>
      <c r="D181" s="125">
        <v>0</v>
      </c>
      <c r="E181" s="125">
        <v>0</v>
      </c>
      <c r="F181" s="125">
        <v>34442652</v>
      </c>
      <c r="G181" s="125">
        <v>552293</v>
      </c>
      <c r="H181" s="125">
        <v>33890359</v>
      </c>
      <c r="I181" s="125">
        <v>0</v>
      </c>
    </row>
    <row r="182" spans="2:9" ht="15">
      <c r="B182" s="67" t="s">
        <v>367</v>
      </c>
      <c r="C182" s="67" t="s">
        <v>368</v>
      </c>
      <c r="D182" s="125">
        <v>0</v>
      </c>
      <c r="E182" s="125">
        <v>0</v>
      </c>
      <c r="F182" s="125">
        <v>14529087</v>
      </c>
      <c r="G182" s="125">
        <v>0</v>
      </c>
      <c r="H182" s="125">
        <v>14529087</v>
      </c>
      <c r="I182" s="125">
        <v>0</v>
      </c>
    </row>
    <row r="183" spans="2:9" ht="15">
      <c r="B183" s="67" t="s">
        <v>369</v>
      </c>
      <c r="C183" s="67" t="s">
        <v>370</v>
      </c>
      <c r="D183" s="125">
        <v>0</v>
      </c>
      <c r="E183" s="125">
        <v>0</v>
      </c>
      <c r="F183" s="125">
        <v>14529087</v>
      </c>
      <c r="G183" s="125">
        <v>0</v>
      </c>
      <c r="H183" s="125">
        <v>14529087</v>
      </c>
      <c r="I183" s="125">
        <v>0</v>
      </c>
    </row>
    <row r="184" spans="2:9" ht="15">
      <c r="B184" s="67" t="s">
        <v>371</v>
      </c>
      <c r="C184" s="67" t="s">
        <v>372</v>
      </c>
      <c r="D184" s="125">
        <v>0</v>
      </c>
      <c r="E184" s="125">
        <v>0</v>
      </c>
      <c r="F184" s="125">
        <v>2955896</v>
      </c>
      <c r="G184" s="125">
        <v>0</v>
      </c>
      <c r="H184" s="125">
        <v>2955896</v>
      </c>
      <c r="I184" s="125">
        <v>0</v>
      </c>
    </row>
    <row r="185" spans="2:9" ht="15">
      <c r="B185" s="67" t="s">
        <v>373</v>
      </c>
      <c r="C185" s="67" t="s">
        <v>620</v>
      </c>
      <c r="D185" s="125">
        <v>0</v>
      </c>
      <c r="E185" s="125">
        <v>0</v>
      </c>
      <c r="F185" s="125">
        <v>2955896</v>
      </c>
      <c r="G185" s="125">
        <v>0</v>
      </c>
      <c r="H185" s="125">
        <v>2955896</v>
      </c>
      <c r="I185" s="125">
        <v>0</v>
      </c>
    </row>
    <row r="186" spans="2:9" ht="15">
      <c r="B186" s="67" t="s">
        <v>374</v>
      </c>
      <c r="C186" s="67" t="s">
        <v>375</v>
      </c>
      <c r="D186" s="125">
        <v>0</v>
      </c>
      <c r="E186" s="125">
        <v>0</v>
      </c>
      <c r="F186" s="125">
        <v>58977306</v>
      </c>
      <c r="G186" s="125">
        <v>0</v>
      </c>
      <c r="H186" s="125">
        <v>58977306</v>
      </c>
      <c r="I186" s="125">
        <v>0</v>
      </c>
    </row>
    <row r="187" spans="2:9" ht="15">
      <c r="B187" s="67" t="s">
        <v>376</v>
      </c>
      <c r="C187" s="67" t="s">
        <v>377</v>
      </c>
      <c r="D187" s="125">
        <v>0</v>
      </c>
      <c r="E187" s="125">
        <v>0</v>
      </c>
      <c r="F187" s="125">
        <v>58977306</v>
      </c>
      <c r="G187" s="125">
        <v>0</v>
      </c>
      <c r="H187" s="125">
        <v>58977306</v>
      </c>
      <c r="I187" s="125">
        <v>0</v>
      </c>
    </row>
    <row r="188" spans="2:9" ht="15">
      <c r="B188" s="67" t="s">
        <v>378</v>
      </c>
      <c r="C188" s="67" t="s">
        <v>379</v>
      </c>
      <c r="D188" s="125">
        <v>0</v>
      </c>
      <c r="E188" s="125">
        <v>0</v>
      </c>
      <c r="F188" s="125">
        <v>44157058</v>
      </c>
      <c r="G188" s="125">
        <v>519826</v>
      </c>
      <c r="H188" s="125">
        <v>43637232</v>
      </c>
      <c r="I188" s="125">
        <v>0</v>
      </c>
    </row>
    <row r="189" spans="2:9" ht="15">
      <c r="B189" s="67" t="s">
        <v>380</v>
      </c>
      <c r="C189" s="67" t="s">
        <v>381</v>
      </c>
      <c r="D189" s="125">
        <v>0</v>
      </c>
      <c r="E189" s="125">
        <v>0</v>
      </c>
      <c r="F189" s="125">
        <v>32120828</v>
      </c>
      <c r="G189" s="125">
        <v>91672</v>
      </c>
      <c r="H189" s="125">
        <v>32029156</v>
      </c>
      <c r="I189" s="125">
        <v>0</v>
      </c>
    </row>
    <row r="190" spans="2:9" ht="15">
      <c r="B190" s="67" t="s">
        <v>382</v>
      </c>
      <c r="C190" s="67" t="s">
        <v>383</v>
      </c>
      <c r="D190" s="125">
        <v>0</v>
      </c>
      <c r="E190" s="125">
        <v>0</v>
      </c>
      <c r="F190" s="125">
        <v>12036230</v>
      </c>
      <c r="G190" s="125">
        <v>428154</v>
      </c>
      <c r="H190" s="125">
        <v>11608076</v>
      </c>
      <c r="I190" s="125">
        <v>0</v>
      </c>
    </row>
    <row r="191" spans="2:9" ht="15">
      <c r="B191" s="67" t="s">
        <v>384</v>
      </c>
      <c r="C191" s="67" t="s">
        <v>586</v>
      </c>
      <c r="D191" s="125">
        <v>0</v>
      </c>
      <c r="E191" s="125">
        <v>0</v>
      </c>
      <c r="F191" s="125">
        <v>2406307</v>
      </c>
      <c r="G191" s="125">
        <v>0</v>
      </c>
      <c r="H191" s="125">
        <v>2406307</v>
      </c>
      <c r="I191" s="125">
        <v>0</v>
      </c>
    </row>
    <row r="192" spans="2:9" ht="15">
      <c r="B192" s="67" t="s">
        <v>385</v>
      </c>
      <c r="C192" s="67" t="s">
        <v>386</v>
      </c>
      <c r="D192" s="125">
        <v>0</v>
      </c>
      <c r="E192" s="125">
        <v>0</v>
      </c>
      <c r="F192" s="125">
        <v>2406307</v>
      </c>
      <c r="G192" s="125">
        <v>0</v>
      </c>
      <c r="H192" s="125">
        <v>2406307</v>
      </c>
      <c r="I192" s="125">
        <v>0</v>
      </c>
    </row>
    <row r="193" spans="2:9" ht="15">
      <c r="B193" s="67" t="s">
        <v>387</v>
      </c>
      <c r="C193" s="67" t="s">
        <v>207</v>
      </c>
      <c r="D193" s="125">
        <v>0</v>
      </c>
      <c r="E193" s="125">
        <v>0</v>
      </c>
      <c r="F193" s="125">
        <v>108608042</v>
      </c>
      <c r="G193" s="125">
        <v>0</v>
      </c>
      <c r="H193" s="125">
        <v>108608042</v>
      </c>
      <c r="I193" s="125">
        <v>0</v>
      </c>
    </row>
    <row r="194" spans="2:9" ht="15">
      <c r="B194" s="67" t="s">
        <v>388</v>
      </c>
      <c r="C194" s="67" t="s">
        <v>389</v>
      </c>
      <c r="D194" s="125">
        <v>0</v>
      </c>
      <c r="E194" s="125">
        <v>0</v>
      </c>
      <c r="F194" s="125">
        <v>108608042</v>
      </c>
      <c r="G194" s="125">
        <v>0</v>
      </c>
      <c r="H194" s="125">
        <v>108608042</v>
      </c>
      <c r="I194" s="125">
        <v>0</v>
      </c>
    </row>
    <row r="195" spans="2:9" ht="15">
      <c r="B195" s="67" t="s">
        <v>390</v>
      </c>
      <c r="C195" s="67" t="s">
        <v>391</v>
      </c>
      <c r="D195" s="125">
        <v>0</v>
      </c>
      <c r="E195" s="125">
        <v>0</v>
      </c>
      <c r="F195" s="125">
        <v>54936203</v>
      </c>
      <c r="G195" s="125">
        <v>0</v>
      </c>
      <c r="H195" s="125">
        <v>54936203</v>
      </c>
      <c r="I195" s="125">
        <v>0</v>
      </c>
    </row>
    <row r="196" spans="2:9" ht="15">
      <c r="B196" s="67" t="s">
        <v>392</v>
      </c>
      <c r="C196" s="67" t="s">
        <v>393</v>
      </c>
      <c r="D196" s="125">
        <v>0</v>
      </c>
      <c r="E196" s="125">
        <v>0</v>
      </c>
      <c r="F196" s="125">
        <v>52189911</v>
      </c>
      <c r="G196" s="125">
        <v>0</v>
      </c>
      <c r="H196" s="125">
        <v>52189911</v>
      </c>
      <c r="I196" s="125">
        <v>0</v>
      </c>
    </row>
    <row r="197" spans="2:9" ht="15">
      <c r="B197" s="67" t="s">
        <v>394</v>
      </c>
      <c r="C197" s="67" t="s">
        <v>395</v>
      </c>
      <c r="D197" s="125">
        <v>0</v>
      </c>
      <c r="E197" s="125">
        <v>0</v>
      </c>
      <c r="F197" s="125">
        <v>1481928</v>
      </c>
      <c r="G197" s="125">
        <v>0</v>
      </c>
      <c r="H197" s="125">
        <v>1481928</v>
      </c>
      <c r="I197" s="125">
        <v>0</v>
      </c>
    </row>
    <row r="198" spans="2:9" ht="15">
      <c r="B198" s="189" t="s">
        <v>396</v>
      </c>
      <c r="C198" s="189" t="s">
        <v>41</v>
      </c>
      <c r="D198" s="190">
        <v>0</v>
      </c>
      <c r="E198" s="190">
        <v>0</v>
      </c>
      <c r="F198" s="210">
        <v>42765246.5</v>
      </c>
      <c r="G198" s="210">
        <v>1172185</v>
      </c>
      <c r="H198" s="210">
        <v>41593061.5</v>
      </c>
      <c r="I198" s="125">
        <v>0</v>
      </c>
    </row>
    <row r="199" spans="2:9" ht="15">
      <c r="B199" s="67" t="s">
        <v>397</v>
      </c>
      <c r="C199" s="67" t="s">
        <v>398</v>
      </c>
      <c r="D199" s="125">
        <v>0</v>
      </c>
      <c r="E199" s="125">
        <v>0</v>
      </c>
      <c r="F199" s="125">
        <v>11101549</v>
      </c>
      <c r="G199" s="125">
        <v>0</v>
      </c>
      <c r="H199" s="125">
        <v>11101549</v>
      </c>
      <c r="I199" s="125">
        <v>0</v>
      </c>
    </row>
    <row r="200" spans="2:9" ht="15">
      <c r="B200" s="67" t="s">
        <v>399</v>
      </c>
      <c r="C200" s="67" t="s">
        <v>400</v>
      </c>
      <c r="D200" s="125">
        <v>0</v>
      </c>
      <c r="E200" s="125">
        <v>0</v>
      </c>
      <c r="F200" s="125">
        <v>11101549</v>
      </c>
      <c r="G200" s="125">
        <v>0</v>
      </c>
      <c r="H200" s="125">
        <v>11101549</v>
      </c>
      <c r="I200" s="125">
        <v>0</v>
      </c>
    </row>
    <row r="201" spans="2:9" ht="15">
      <c r="B201" s="67" t="s">
        <v>401</v>
      </c>
      <c r="C201" s="67" t="s">
        <v>402</v>
      </c>
      <c r="D201" s="125">
        <v>0</v>
      </c>
      <c r="E201" s="125">
        <v>0</v>
      </c>
      <c r="F201" s="125">
        <v>6965107</v>
      </c>
      <c r="G201" s="125">
        <v>0</v>
      </c>
      <c r="H201" s="125">
        <v>6965107</v>
      </c>
      <c r="I201" s="125">
        <v>0</v>
      </c>
    </row>
    <row r="202" spans="2:9" ht="15">
      <c r="B202" s="67" t="s">
        <v>403</v>
      </c>
      <c r="C202" s="67" t="s">
        <v>404</v>
      </c>
      <c r="D202" s="125">
        <v>0</v>
      </c>
      <c r="E202" s="125">
        <v>0</v>
      </c>
      <c r="F202" s="125">
        <v>6965107</v>
      </c>
      <c r="G202" s="125">
        <v>0</v>
      </c>
      <c r="H202" s="125">
        <v>6965107</v>
      </c>
      <c r="I202" s="125">
        <v>0</v>
      </c>
    </row>
    <row r="203" spans="2:9" ht="15">
      <c r="B203" s="67" t="s">
        <v>405</v>
      </c>
      <c r="C203" s="67" t="s">
        <v>406</v>
      </c>
      <c r="D203" s="125">
        <v>0</v>
      </c>
      <c r="E203" s="125">
        <v>0</v>
      </c>
      <c r="F203" s="125">
        <v>6908484</v>
      </c>
      <c r="G203" s="125">
        <v>0</v>
      </c>
      <c r="H203" s="125">
        <v>6908484</v>
      </c>
      <c r="I203" s="125">
        <v>0</v>
      </c>
    </row>
    <row r="204" spans="2:9" ht="15">
      <c r="B204" s="67" t="s">
        <v>407</v>
      </c>
      <c r="C204" s="67" t="s">
        <v>408</v>
      </c>
      <c r="D204" s="125">
        <v>0</v>
      </c>
      <c r="E204" s="125">
        <v>0</v>
      </c>
      <c r="F204" s="125">
        <v>6908484</v>
      </c>
      <c r="G204" s="125">
        <v>0</v>
      </c>
      <c r="H204" s="125">
        <v>6908484</v>
      </c>
      <c r="I204" s="125">
        <v>0</v>
      </c>
    </row>
    <row r="205" spans="2:9" ht="15">
      <c r="B205" s="67" t="s">
        <v>409</v>
      </c>
      <c r="C205" s="67" t="s">
        <v>410</v>
      </c>
      <c r="D205" s="125">
        <v>0</v>
      </c>
      <c r="E205" s="125">
        <v>0</v>
      </c>
      <c r="F205" s="125">
        <v>13596996.5</v>
      </c>
      <c r="G205" s="125">
        <v>1172185</v>
      </c>
      <c r="H205" s="125">
        <v>12424811.5</v>
      </c>
      <c r="I205" s="125">
        <v>0</v>
      </c>
    </row>
    <row r="206" spans="2:9" ht="15">
      <c r="B206" s="67" t="s">
        <v>411</v>
      </c>
      <c r="C206" s="67" t="s">
        <v>412</v>
      </c>
      <c r="D206" s="125">
        <v>0</v>
      </c>
      <c r="E206" s="125">
        <v>0</v>
      </c>
      <c r="F206" s="125">
        <v>13596996.5</v>
      </c>
      <c r="G206" s="125">
        <v>1172185</v>
      </c>
      <c r="H206" s="125">
        <v>12424811.5</v>
      </c>
      <c r="I206" s="125">
        <v>0</v>
      </c>
    </row>
    <row r="207" spans="2:9" ht="15">
      <c r="B207" s="67" t="s">
        <v>413</v>
      </c>
      <c r="C207" s="67" t="s">
        <v>348</v>
      </c>
      <c r="D207" s="125">
        <v>0</v>
      </c>
      <c r="E207" s="125">
        <v>0</v>
      </c>
      <c r="F207" s="125">
        <v>4193110</v>
      </c>
      <c r="G207" s="125">
        <v>0</v>
      </c>
      <c r="H207" s="125">
        <v>4193110</v>
      </c>
      <c r="I207" s="125">
        <v>0</v>
      </c>
    </row>
    <row r="208" spans="2:9" ht="15">
      <c r="B208" s="67" t="s">
        <v>414</v>
      </c>
      <c r="C208" s="67" t="s">
        <v>415</v>
      </c>
      <c r="D208" s="125">
        <v>0</v>
      </c>
      <c r="E208" s="125">
        <v>0</v>
      </c>
      <c r="F208" s="125">
        <v>4193110</v>
      </c>
      <c r="G208" s="125">
        <v>0</v>
      </c>
      <c r="H208" s="125">
        <v>4193110</v>
      </c>
      <c r="I208" s="125">
        <v>0</v>
      </c>
    </row>
    <row r="209" spans="2:9" ht="15">
      <c r="B209" s="189" t="s">
        <v>416</v>
      </c>
      <c r="C209" s="189" t="s">
        <v>42</v>
      </c>
      <c r="D209" s="190">
        <v>0</v>
      </c>
      <c r="E209" s="190">
        <v>0</v>
      </c>
      <c r="F209" s="190">
        <v>26054437</v>
      </c>
      <c r="G209" s="190">
        <v>224000</v>
      </c>
      <c r="H209" s="190">
        <v>25830437</v>
      </c>
      <c r="I209" s="125">
        <v>0</v>
      </c>
    </row>
    <row r="210" spans="2:9" ht="15">
      <c r="B210" s="67" t="s">
        <v>417</v>
      </c>
      <c r="C210" s="67" t="s">
        <v>418</v>
      </c>
      <c r="D210" s="125">
        <v>0</v>
      </c>
      <c r="E210" s="125">
        <v>0</v>
      </c>
      <c r="F210" s="125">
        <v>3048277</v>
      </c>
      <c r="G210" s="125">
        <v>0</v>
      </c>
      <c r="H210" s="125">
        <v>3048277</v>
      </c>
      <c r="I210" s="125">
        <v>0</v>
      </c>
    </row>
    <row r="211" spans="2:9" ht="15">
      <c r="B211" s="67" t="s">
        <v>419</v>
      </c>
      <c r="C211" s="67" t="s">
        <v>420</v>
      </c>
      <c r="D211" s="125">
        <v>0</v>
      </c>
      <c r="E211" s="125">
        <v>0</v>
      </c>
      <c r="F211" s="125">
        <v>3048277</v>
      </c>
      <c r="G211" s="125">
        <v>0</v>
      </c>
      <c r="H211" s="125">
        <v>3048277</v>
      </c>
      <c r="I211" s="125">
        <v>0</v>
      </c>
    </row>
    <row r="212" spans="2:9" ht="15">
      <c r="B212" s="67" t="s">
        <v>421</v>
      </c>
      <c r="C212" s="67" t="s">
        <v>422</v>
      </c>
      <c r="D212" s="125">
        <v>0</v>
      </c>
      <c r="E212" s="125">
        <v>0</v>
      </c>
      <c r="F212" s="125">
        <v>4811060</v>
      </c>
      <c r="G212" s="125">
        <v>0</v>
      </c>
      <c r="H212" s="125">
        <v>4811060</v>
      </c>
      <c r="I212" s="125">
        <v>0</v>
      </c>
    </row>
    <row r="213" spans="2:9" ht="15">
      <c r="B213" s="67" t="s">
        <v>423</v>
      </c>
      <c r="C213" s="67" t="s">
        <v>424</v>
      </c>
      <c r="D213" s="125">
        <v>0</v>
      </c>
      <c r="E213" s="125">
        <v>0</v>
      </c>
      <c r="F213" s="125">
        <v>4811060</v>
      </c>
      <c r="G213" s="125">
        <v>0</v>
      </c>
      <c r="H213" s="125">
        <v>4811060</v>
      </c>
      <c r="I213" s="125">
        <v>0</v>
      </c>
    </row>
    <row r="214" spans="2:9" ht="15">
      <c r="B214" s="67" t="s">
        <v>425</v>
      </c>
      <c r="C214" s="67" t="s">
        <v>426</v>
      </c>
      <c r="D214" s="125">
        <v>0</v>
      </c>
      <c r="E214" s="125">
        <v>0</v>
      </c>
      <c r="F214" s="125">
        <v>2173300</v>
      </c>
      <c r="G214" s="125">
        <v>0</v>
      </c>
      <c r="H214" s="125">
        <v>2173300</v>
      </c>
      <c r="I214" s="125">
        <v>0</v>
      </c>
    </row>
    <row r="215" spans="2:9" ht="15">
      <c r="B215" s="67" t="s">
        <v>427</v>
      </c>
      <c r="C215" s="67" t="s">
        <v>621</v>
      </c>
      <c r="D215" s="125">
        <v>0</v>
      </c>
      <c r="E215" s="125">
        <v>0</v>
      </c>
      <c r="F215" s="125">
        <v>2173300</v>
      </c>
      <c r="G215" s="125">
        <v>0</v>
      </c>
      <c r="H215" s="125">
        <v>2173300</v>
      </c>
      <c r="I215" s="125">
        <v>0</v>
      </c>
    </row>
    <row r="216" spans="2:9" ht="15">
      <c r="B216" s="67" t="s">
        <v>428</v>
      </c>
      <c r="C216" s="67" t="s">
        <v>429</v>
      </c>
      <c r="D216" s="125">
        <v>0</v>
      </c>
      <c r="E216" s="125">
        <v>0</v>
      </c>
      <c r="F216" s="125">
        <v>16021800</v>
      </c>
      <c r="G216" s="125">
        <v>224000</v>
      </c>
      <c r="H216" s="125">
        <v>15797800</v>
      </c>
      <c r="I216" s="125">
        <v>0</v>
      </c>
    </row>
    <row r="217" spans="2:9" ht="15">
      <c r="B217" s="67" t="s">
        <v>430</v>
      </c>
      <c r="C217" s="67" t="s">
        <v>431</v>
      </c>
      <c r="D217" s="125">
        <v>0</v>
      </c>
      <c r="E217" s="125">
        <v>0</v>
      </c>
      <c r="F217" s="125">
        <v>16021800</v>
      </c>
      <c r="G217" s="125">
        <v>224000</v>
      </c>
      <c r="H217" s="125">
        <v>15797800</v>
      </c>
      <c r="I217" s="125">
        <v>0</v>
      </c>
    </row>
    <row r="218" spans="2:9" ht="15">
      <c r="B218" s="189" t="s">
        <v>432</v>
      </c>
      <c r="C218" s="189" t="s">
        <v>43</v>
      </c>
      <c r="D218" s="190">
        <v>0</v>
      </c>
      <c r="E218" s="190">
        <v>0</v>
      </c>
      <c r="F218" s="210">
        <v>82022570.88</v>
      </c>
      <c r="G218" s="210">
        <v>0</v>
      </c>
      <c r="H218" s="210">
        <v>82022570.88</v>
      </c>
      <c r="I218" s="125">
        <v>0</v>
      </c>
    </row>
    <row r="219" spans="2:9" ht="15">
      <c r="B219" s="67" t="s">
        <v>433</v>
      </c>
      <c r="C219" s="67" t="s">
        <v>310</v>
      </c>
      <c r="D219" s="125">
        <v>0</v>
      </c>
      <c r="E219" s="125">
        <v>0</v>
      </c>
      <c r="F219" s="125">
        <v>28603360.44</v>
      </c>
      <c r="G219" s="125">
        <v>0</v>
      </c>
      <c r="H219" s="125">
        <v>28603360.44</v>
      </c>
      <c r="I219" s="125">
        <v>0</v>
      </c>
    </row>
    <row r="220" spans="2:9" ht="15">
      <c r="B220" s="67" t="s">
        <v>434</v>
      </c>
      <c r="C220" s="67" t="s">
        <v>435</v>
      </c>
      <c r="D220" s="125">
        <v>0</v>
      </c>
      <c r="E220" s="125">
        <v>0</v>
      </c>
      <c r="F220" s="125">
        <v>22124330.04</v>
      </c>
      <c r="G220" s="125">
        <v>0</v>
      </c>
      <c r="H220" s="125">
        <v>22124330.04</v>
      </c>
      <c r="I220" s="125">
        <v>0</v>
      </c>
    </row>
    <row r="221" spans="2:9" ht="15">
      <c r="B221" s="67" t="s">
        <v>436</v>
      </c>
      <c r="C221" s="67" t="s">
        <v>437</v>
      </c>
      <c r="D221" s="125">
        <v>0</v>
      </c>
      <c r="E221" s="125">
        <v>0</v>
      </c>
      <c r="F221" s="125">
        <v>6479030.4</v>
      </c>
      <c r="G221" s="125">
        <v>0</v>
      </c>
      <c r="H221" s="125">
        <v>6479030.4</v>
      </c>
      <c r="I221" s="125">
        <v>0</v>
      </c>
    </row>
    <row r="222" spans="2:9" ht="15">
      <c r="B222" s="67" t="s">
        <v>438</v>
      </c>
      <c r="C222" s="67" t="s">
        <v>402</v>
      </c>
      <c r="D222" s="125">
        <v>0</v>
      </c>
      <c r="E222" s="125">
        <v>0</v>
      </c>
      <c r="F222" s="125">
        <v>4308593.59</v>
      </c>
      <c r="G222" s="125">
        <v>0</v>
      </c>
      <c r="H222" s="125">
        <v>4308593.59</v>
      </c>
      <c r="I222" s="125">
        <v>0</v>
      </c>
    </row>
    <row r="223" spans="2:9" ht="15">
      <c r="B223" s="67" t="s">
        <v>439</v>
      </c>
      <c r="C223" s="67" t="s">
        <v>404</v>
      </c>
      <c r="D223" s="125">
        <v>0</v>
      </c>
      <c r="E223" s="125">
        <v>0</v>
      </c>
      <c r="F223" s="125">
        <v>4308593.59</v>
      </c>
      <c r="G223" s="125">
        <v>0</v>
      </c>
      <c r="H223" s="125">
        <v>4308593.59</v>
      </c>
      <c r="I223" s="125">
        <v>0</v>
      </c>
    </row>
    <row r="224" spans="2:9" ht="15">
      <c r="B224" s="67" t="s">
        <v>440</v>
      </c>
      <c r="C224" s="67" t="s">
        <v>406</v>
      </c>
      <c r="D224" s="125">
        <v>0</v>
      </c>
      <c r="E224" s="125">
        <v>0</v>
      </c>
      <c r="F224" s="125">
        <v>19286184.45</v>
      </c>
      <c r="G224" s="125">
        <v>0</v>
      </c>
      <c r="H224" s="125">
        <v>19286184.45</v>
      </c>
      <c r="I224" s="125">
        <v>0</v>
      </c>
    </row>
    <row r="225" spans="2:9" ht="15">
      <c r="B225" s="67" t="s">
        <v>441</v>
      </c>
      <c r="C225" s="67" t="s">
        <v>408</v>
      </c>
      <c r="D225" s="125">
        <v>0</v>
      </c>
      <c r="E225" s="125">
        <v>0</v>
      </c>
      <c r="F225" s="125">
        <v>19286184.45</v>
      </c>
      <c r="G225" s="125">
        <v>0</v>
      </c>
      <c r="H225" s="125">
        <v>19286184.45</v>
      </c>
      <c r="I225" s="125">
        <v>0</v>
      </c>
    </row>
    <row r="226" spans="2:9" ht="15">
      <c r="B226" s="67" t="s">
        <v>442</v>
      </c>
      <c r="C226" s="67" t="s">
        <v>443</v>
      </c>
      <c r="D226" s="125">
        <v>0</v>
      </c>
      <c r="E226" s="125">
        <v>0</v>
      </c>
      <c r="F226" s="125">
        <v>29824432.4</v>
      </c>
      <c r="G226" s="125">
        <v>0</v>
      </c>
      <c r="H226" s="125">
        <v>29824432.4</v>
      </c>
      <c r="I226" s="125">
        <v>0</v>
      </c>
    </row>
    <row r="227" spans="2:9" ht="15">
      <c r="B227" s="67" t="s">
        <v>444</v>
      </c>
      <c r="C227" s="67" t="s">
        <v>445</v>
      </c>
      <c r="D227" s="125">
        <v>0</v>
      </c>
      <c r="E227" s="125">
        <v>0</v>
      </c>
      <c r="F227" s="125">
        <v>29824432.4</v>
      </c>
      <c r="G227" s="125">
        <v>0</v>
      </c>
      <c r="H227" s="125">
        <v>29824432.4</v>
      </c>
      <c r="I227" s="125">
        <v>0</v>
      </c>
    </row>
    <row r="228" spans="2:9" ht="15">
      <c r="B228" s="189" t="s">
        <v>446</v>
      </c>
      <c r="C228" s="189" t="s">
        <v>44</v>
      </c>
      <c r="D228" s="190">
        <v>0</v>
      </c>
      <c r="E228" s="190">
        <v>0</v>
      </c>
      <c r="F228" s="190">
        <v>34493927</v>
      </c>
      <c r="G228" s="190">
        <v>0</v>
      </c>
      <c r="H228" s="190">
        <v>34493927</v>
      </c>
      <c r="I228" s="125">
        <v>0</v>
      </c>
    </row>
    <row r="229" spans="2:9" ht="15">
      <c r="B229" s="67" t="s">
        <v>447</v>
      </c>
      <c r="C229" s="67" t="s">
        <v>44</v>
      </c>
      <c r="D229" s="125">
        <v>0</v>
      </c>
      <c r="E229" s="125">
        <v>0</v>
      </c>
      <c r="F229" s="125">
        <v>34493927</v>
      </c>
      <c r="G229" s="125">
        <v>0</v>
      </c>
      <c r="H229" s="125">
        <v>34493927</v>
      </c>
      <c r="I229" s="125">
        <v>0</v>
      </c>
    </row>
    <row r="230" spans="2:9" ht="15">
      <c r="B230" s="67" t="s">
        <v>448</v>
      </c>
      <c r="C230" s="67" t="s">
        <v>449</v>
      </c>
      <c r="D230" s="125">
        <v>0</v>
      </c>
      <c r="E230" s="125">
        <v>0</v>
      </c>
      <c r="F230" s="125">
        <v>34493927</v>
      </c>
      <c r="G230" s="125">
        <v>0</v>
      </c>
      <c r="H230" s="125">
        <v>34493927</v>
      </c>
      <c r="I230" s="125">
        <v>0</v>
      </c>
    </row>
    <row r="231" spans="2:11" ht="15">
      <c r="B231" s="189" t="s">
        <v>450</v>
      </c>
      <c r="C231" s="189" t="s">
        <v>12</v>
      </c>
      <c r="D231" s="190">
        <v>0</v>
      </c>
      <c r="E231" s="190">
        <v>0</v>
      </c>
      <c r="F231" s="190">
        <v>130511322</v>
      </c>
      <c r="G231" s="190">
        <v>868000</v>
      </c>
      <c r="H231" s="190">
        <v>129643322</v>
      </c>
      <c r="I231" s="125">
        <v>0</v>
      </c>
      <c r="K231" s="191"/>
    </row>
    <row r="232" spans="2:9" ht="15">
      <c r="B232" s="67" t="s">
        <v>451</v>
      </c>
      <c r="C232" s="67" t="s">
        <v>452</v>
      </c>
      <c r="D232" s="125">
        <v>0</v>
      </c>
      <c r="E232" s="125">
        <v>0</v>
      </c>
      <c r="F232" s="125">
        <v>1214805</v>
      </c>
      <c r="G232" s="125">
        <v>0</v>
      </c>
      <c r="H232" s="125">
        <v>1214805</v>
      </c>
      <c r="I232" s="125">
        <v>0</v>
      </c>
    </row>
    <row r="233" spans="2:9" ht="15">
      <c r="B233" s="67" t="s">
        <v>453</v>
      </c>
      <c r="C233" s="67" t="s">
        <v>454</v>
      </c>
      <c r="D233" s="125">
        <v>0</v>
      </c>
      <c r="E233" s="125">
        <v>0</v>
      </c>
      <c r="F233" s="125">
        <v>1214805</v>
      </c>
      <c r="G233" s="125">
        <v>0</v>
      </c>
      <c r="H233" s="125">
        <v>1214805</v>
      </c>
      <c r="I233" s="125">
        <v>0</v>
      </c>
    </row>
    <row r="234" spans="2:9" ht="15">
      <c r="B234" s="67" t="s">
        <v>455</v>
      </c>
      <c r="C234" s="67" t="s">
        <v>456</v>
      </c>
      <c r="D234" s="125">
        <v>0</v>
      </c>
      <c r="E234" s="125">
        <v>0</v>
      </c>
      <c r="F234" s="125">
        <v>17223847</v>
      </c>
      <c r="G234" s="125">
        <v>0</v>
      </c>
      <c r="H234" s="125">
        <v>17223847</v>
      </c>
      <c r="I234" s="125">
        <v>0</v>
      </c>
    </row>
    <row r="235" spans="2:9" ht="15">
      <c r="B235" s="67" t="s">
        <v>457</v>
      </c>
      <c r="C235" s="67" t="s">
        <v>458</v>
      </c>
      <c r="D235" s="125">
        <v>0</v>
      </c>
      <c r="E235" s="125">
        <v>0</v>
      </c>
      <c r="F235" s="125">
        <v>17223847</v>
      </c>
      <c r="G235" s="125">
        <v>0</v>
      </c>
      <c r="H235" s="125">
        <v>17223847</v>
      </c>
      <c r="I235" s="125">
        <v>0</v>
      </c>
    </row>
    <row r="236" spans="2:9" ht="15">
      <c r="B236" s="67" t="s">
        <v>459</v>
      </c>
      <c r="C236" s="67" t="s">
        <v>460</v>
      </c>
      <c r="D236" s="125">
        <v>0</v>
      </c>
      <c r="E236" s="125">
        <v>0</v>
      </c>
      <c r="F236" s="125">
        <v>9071409</v>
      </c>
      <c r="G236" s="125">
        <v>0</v>
      </c>
      <c r="H236" s="125">
        <v>9071409</v>
      </c>
      <c r="I236" s="125">
        <v>0</v>
      </c>
    </row>
    <row r="237" spans="2:9" ht="15">
      <c r="B237" s="67" t="s">
        <v>461</v>
      </c>
      <c r="C237" s="67" t="s">
        <v>462</v>
      </c>
      <c r="D237" s="125">
        <v>0</v>
      </c>
      <c r="E237" s="125">
        <v>0</v>
      </c>
      <c r="F237" s="125">
        <v>8152438</v>
      </c>
      <c r="G237" s="125">
        <v>0</v>
      </c>
      <c r="H237" s="125">
        <v>8152438</v>
      </c>
      <c r="I237" s="125">
        <v>0</v>
      </c>
    </row>
    <row r="238" spans="2:9" ht="15">
      <c r="B238" s="67" t="s">
        <v>463</v>
      </c>
      <c r="C238" s="67" t="s">
        <v>464</v>
      </c>
      <c r="D238" s="125">
        <v>0</v>
      </c>
      <c r="E238" s="125">
        <v>0</v>
      </c>
      <c r="F238" s="125">
        <v>27849273</v>
      </c>
      <c r="G238" s="125">
        <v>0</v>
      </c>
      <c r="H238" s="125">
        <v>27849273</v>
      </c>
      <c r="I238" s="125">
        <v>0</v>
      </c>
    </row>
    <row r="239" spans="2:9" ht="15">
      <c r="B239" s="67" t="s">
        <v>465</v>
      </c>
      <c r="C239" s="67" t="s">
        <v>389</v>
      </c>
      <c r="D239" s="125">
        <v>0</v>
      </c>
      <c r="E239" s="125">
        <v>0</v>
      </c>
      <c r="F239" s="125">
        <v>27849273</v>
      </c>
      <c r="G239" s="125">
        <v>0</v>
      </c>
      <c r="H239" s="125">
        <v>27849273</v>
      </c>
      <c r="I239" s="125">
        <v>0</v>
      </c>
    </row>
    <row r="240" spans="2:9" ht="15">
      <c r="B240" s="67" t="s">
        <v>466</v>
      </c>
      <c r="C240" s="67" t="s">
        <v>467</v>
      </c>
      <c r="D240" s="125">
        <v>0</v>
      </c>
      <c r="E240" s="125">
        <v>0</v>
      </c>
      <c r="F240" s="125">
        <v>27849273</v>
      </c>
      <c r="G240" s="125">
        <v>0</v>
      </c>
      <c r="H240" s="125">
        <v>27849273</v>
      </c>
      <c r="I240" s="125">
        <v>0</v>
      </c>
    </row>
    <row r="241" spans="2:9" ht="15">
      <c r="B241" s="67" t="s">
        <v>468</v>
      </c>
      <c r="C241" s="67" t="s">
        <v>469</v>
      </c>
      <c r="D241" s="125">
        <v>0</v>
      </c>
      <c r="E241" s="125">
        <v>0</v>
      </c>
      <c r="F241" s="125">
        <v>4121118</v>
      </c>
      <c r="G241" s="125">
        <v>0</v>
      </c>
      <c r="H241" s="125">
        <v>4121118</v>
      </c>
      <c r="I241" s="125">
        <v>0</v>
      </c>
    </row>
    <row r="242" spans="2:9" ht="15">
      <c r="B242" s="67" t="s">
        <v>470</v>
      </c>
      <c r="C242" s="67" t="s">
        <v>471</v>
      </c>
      <c r="D242" s="125">
        <v>0</v>
      </c>
      <c r="E242" s="125">
        <v>0</v>
      </c>
      <c r="F242" s="125">
        <v>4121118</v>
      </c>
      <c r="G242" s="125">
        <v>0</v>
      </c>
      <c r="H242" s="125">
        <v>4121118</v>
      </c>
      <c r="I242" s="125">
        <v>0</v>
      </c>
    </row>
    <row r="243" spans="2:9" ht="15">
      <c r="B243" s="67" t="s">
        <v>472</v>
      </c>
      <c r="C243" s="67" t="s">
        <v>473</v>
      </c>
      <c r="D243" s="125">
        <v>0</v>
      </c>
      <c r="E243" s="125">
        <v>0</v>
      </c>
      <c r="F243" s="125">
        <v>102000</v>
      </c>
      <c r="G243" s="125">
        <v>0</v>
      </c>
      <c r="H243" s="125">
        <v>102000</v>
      </c>
      <c r="I243" s="125">
        <v>0</v>
      </c>
    </row>
    <row r="244" spans="2:9" ht="15">
      <c r="B244" s="67" t="s">
        <v>474</v>
      </c>
      <c r="C244" s="67" t="s">
        <v>475</v>
      </c>
      <c r="D244" s="125">
        <v>0</v>
      </c>
      <c r="E244" s="125">
        <v>0</v>
      </c>
      <c r="F244" s="125">
        <v>102000</v>
      </c>
      <c r="G244" s="125">
        <v>0</v>
      </c>
      <c r="H244" s="125">
        <v>102000</v>
      </c>
      <c r="I244" s="125">
        <v>0</v>
      </c>
    </row>
    <row r="245" spans="2:9" ht="15">
      <c r="B245" s="67" t="s">
        <v>476</v>
      </c>
      <c r="C245" s="67" t="s">
        <v>477</v>
      </c>
      <c r="D245" s="125">
        <v>0</v>
      </c>
      <c r="E245" s="125">
        <v>0</v>
      </c>
      <c r="F245" s="125">
        <v>2967044</v>
      </c>
      <c r="G245" s="125">
        <v>0</v>
      </c>
      <c r="H245" s="125">
        <v>2967044</v>
      </c>
      <c r="I245" s="125">
        <v>0</v>
      </c>
    </row>
    <row r="246" spans="2:9" ht="15">
      <c r="B246" s="67" t="s">
        <v>478</v>
      </c>
      <c r="C246" s="67" t="s">
        <v>479</v>
      </c>
      <c r="D246" s="125">
        <v>0</v>
      </c>
      <c r="E246" s="125">
        <v>0</v>
      </c>
      <c r="F246" s="125">
        <v>2967044</v>
      </c>
      <c r="G246" s="125">
        <v>0</v>
      </c>
      <c r="H246" s="125">
        <v>2967044</v>
      </c>
      <c r="I246" s="125">
        <v>0</v>
      </c>
    </row>
    <row r="247" spans="2:9" ht="15">
      <c r="B247" s="67" t="s">
        <v>480</v>
      </c>
      <c r="C247" s="67" t="s">
        <v>481</v>
      </c>
      <c r="D247" s="125">
        <v>0</v>
      </c>
      <c r="E247" s="125">
        <v>0</v>
      </c>
      <c r="F247" s="125">
        <v>2967044</v>
      </c>
      <c r="G247" s="125">
        <v>0</v>
      </c>
      <c r="H247" s="125">
        <v>2967044</v>
      </c>
      <c r="I247" s="125">
        <v>0</v>
      </c>
    </row>
    <row r="248" spans="2:9" ht="15">
      <c r="B248" s="67" t="s">
        <v>482</v>
      </c>
      <c r="C248" s="67" t="s">
        <v>483</v>
      </c>
      <c r="D248" s="125">
        <v>0</v>
      </c>
      <c r="E248" s="125">
        <v>0</v>
      </c>
      <c r="F248" s="125">
        <v>26823002</v>
      </c>
      <c r="G248" s="125">
        <v>0</v>
      </c>
      <c r="H248" s="125">
        <v>26823002</v>
      </c>
      <c r="I248" s="125">
        <v>0</v>
      </c>
    </row>
    <row r="249" spans="2:9" ht="15">
      <c r="B249" s="67" t="s">
        <v>484</v>
      </c>
      <c r="C249" s="67" t="s">
        <v>485</v>
      </c>
      <c r="D249" s="125">
        <v>0</v>
      </c>
      <c r="E249" s="125">
        <v>0</v>
      </c>
      <c r="F249" s="125">
        <v>26823002</v>
      </c>
      <c r="G249" s="125">
        <v>0</v>
      </c>
      <c r="H249" s="125">
        <v>26823002</v>
      </c>
      <c r="I249" s="125">
        <v>0</v>
      </c>
    </row>
    <row r="250" spans="2:9" ht="15">
      <c r="B250" s="67" t="s">
        <v>486</v>
      </c>
      <c r="C250" s="67" t="s">
        <v>487</v>
      </c>
      <c r="D250" s="125">
        <v>0</v>
      </c>
      <c r="E250" s="125">
        <v>0</v>
      </c>
      <c r="F250" s="125">
        <v>26823002</v>
      </c>
      <c r="G250" s="125">
        <v>0</v>
      </c>
      <c r="H250" s="125">
        <v>26823002</v>
      </c>
      <c r="I250" s="125">
        <v>0</v>
      </c>
    </row>
    <row r="251" spans="2:9" ht="15">
      <c r="B251" s="67" t="s">
        <v>488</v>
      </c>
      <c r="C251" s="67" t="s">
        <v>489</v>
      </c>
      <c r="D251" s="125">
        <v>0</v>
      </c>
      <c r="E251" s="125">
        <v>0</v>
      </c>
      <c r="F251" s="125">
        <v>26823002</v>
      </c>
      <c r="G251" s="125">
        <v>0</v>
      </c>
      <c r="H251" s="125">
        <v>26823002</v>
      </c>
      <c r="I251" s="125">
        <v>0</v>
      </c>
    </row>
    <row r="252" spans="2:9" ht="15">
      <c r="B252" s="67" t="s">
        <v>490</v>
      </c>
      <c r="C252" s="67" t="s">
        <v>491</v>
      </c>
      <c r="D252" s="125">
        <v>0</v>
      </c>
      <c r="E252" s="125">
        <v>0</v>
      </c>
      <c r="F252" s="125">
        <v>1165402</v>
      </c>
      <c r="G252" s="125">
        <v>0</v>
      </c>
      <c r="H252" s="125">
        <v>1165402</v>
      </c>
      <c r="I252" s="125">
        <v>0</v>
      </c>
    </row>
    <row r="253" spans="2:9" ht="15">
      <c r="B253" s="67" t="s">
        <v>492</v>
      </c>
      <c r="C253" s="67" t="s">
        <v>493</v>
      </c>
      <c r="D253" s="125">
        <v>0</v>
      </c>
      <c r="E253" s="125">
        <v>0</v>
      </c>
      <c r="F253" s="125">
        <v>1165402</v>
      </c>
      <c r="G253" s="125">
        <v>0</v>
      </c>
      <c r="H253" s="125">
        <v>1165402</v>
      </c>
      <c r="I253" s="125">
        <v>0</v>
      </c>
    </row>
    <row r="254" spans="2:9" ht="15">
      <c r="B254" s="67" t="s">
        <v>494</v>
      </c>
      <c r="C254" s="67" t="s">
        <v>207</v>
      </c>
      <c r="D254" s="125">
        <v>0</v>
      </c>
      <c r="E254" s="125">
        <v>0</v>
      </c>
      <c r="F254" s="125">
        <v>49044831</v>
      </c>
      <c r="G254" s="125">
        <v>868000</v>
      </c>
      <c r="H254" s="125">
        <v>48176831</v>
      </c>
      <c r="I254" s="125">
        <v>0</v>
      </c>
    </row>
    <row r="255" spans="2:9" ht="15">
      <c r="B255" s="67" t="s">
        <v>495</v>
      </c>
      <c r="C255" s="67" t="s">
        <v>389</v>
      </c>
      <c r="D255" s="125">
        <v>0</v>
      </c>
      <c r="E255" s="125">
        <v>0</v>
      </c>
      <c r="F255" s="125">
        <v>49044831</v>
      </c>
      <c r="G255" s="125">
        <v>868000</v>
      </c>
      <c r="H255" s="125">
        <v>48176831</v>
      </c>
      <c r="I255" s="125">
        <v>0</v>
      </c>
    </row>
    <row r="256" spans="2:9" ht="15">
      <c r="B256" s="67" t="s">
        <v>496</v>
      </c>
      <c r="C256" s="67" t="s">
        <v>497</v>
      </c>
      <c r="D256" s="125">
        <v>0</v>
      </c>
      <c r="E256" s="125">
        <v>0</v>
      </c>
      <c r="F256" s="125">
        <v>49044831</v>
      </c>
      <c r="G256" s="125">
        <v>868000</v>
      </c>
      <c r="H256" s="125">
        <v>48176831</v>
      </c>
      <c r="I256" s="125">
        <v>0</v>
      </c>
    </row>
    <row r="257" spans="2:9" ht="15">
      <c r="B257" s="189" t="s">
        <v>498</v>
      </c>
      <c r="C257" s="189" t="s">
        <v>11</v>
      </c>
      <c r="D257" s="190">
        <v>0</v>
      </c>
      <c r="E257" s="190">
        <v>0</v>
      </c>
      <c r="F257" s="210">
        <v>24746482.74</v>
      </c>
      <c r="G257" s="210">
        <v>0</v>
      </c>
      <c r="H257" s="210">
        <v>24746482.74</v>
      </c>
      <c r="I257" s="125">
        <v>0</v>
      </c>
    </row>
    <row r="258" spans="2:9" ht="15">
      <c r="B258" s="67" t="s">
        <v>499</v>
      </c>
      <c r="C258" s="67" t="s">
        <v>500</v>
      </c>
      <c r="D258" s="125">
        <v>0</v>
      </c>
      <c r="E258" s="125">
        <v>0</v>
      </c>
      <c r="F258" s="126">
        <v>10181100.97</v>
      </c>
      <c r="G258" s="126">
        <v>0</v>
      </c>
      <c r="H258" s="126">
        <v>10181100.97</v>
      </c>
      <c r="I258" s="125">
        <v>0</v>
      </c>
    </row>
    <row r="259" spans="2:9" ht="15">
      <c r="B259" s="67" t="s">
        <v>501</v>
      </c>
      <c r="C259" s="67" t="s">
        <v>502</v>
      </c>
      <c r="D259" s="125">
        <v>0</v>
      </c>
      <c r="E259" s="125">
        <v>0</v>
      </c>
      <c r="F259" s="126">
        <v>10181100.97</v>
      </c>
      <c r="G259" s="126">
        <v>0</v>
      </c>
      <c r="H259" s="126">
        <v>10181100.97</v>
      </c>
      <c r="I259" s="125">
        <v>0</v>
      </c>
    </row>
    <row r="260" spans="2:9" ht="15">
      <c r="B260" s="67" t="s">
        <v>503</v>
      </c>
      <c r="C260" s="67" t="s">
        <v>504</v>
      </c>
      <c r="D260" s="125">
        <v>0</v>
      </c>
      <c r="E260" s="125">
        <v>0</v>
      </c>
      <c r="F260" s="126">
        <v>9770164.97</v>
      </c>
      <c r="G260" s="126">
        <v>0</v>
      </c>
      <c r="H260" s="126">
        <v>9770164.97</v>
      </c>
      <c r="I260" s="125">
        <v>0</v>
      </c>
    </row>
    <row r="261" spans="2:9" ht="15">
      <c r="B261" s="67" t="s">
        <v>505</v>
      </c>
      <c r="C261" s="67" t="s">
        <v>506</v>
      </c>
      <c r="D261" s="125">
        <v>0</v>
      </c>
      <c r="E261" s="125">
        <v>0</v>
      </c>
      <c r="F261" s="126">
        <v>410936</v>
      </c>
      <c r="G261" s="126">
        <v>0</v>
      </c>
      <c r="H261" s="126">
        <v>410936</v>
      </c>
      <c r="I261" s="125">
        <v>0</v>
      </c>
    </row>
    <row r="262" spans="2:9" ht="15">
      <c r="B262" s="67" t="s">
        <v>507</v>
      </c>
      <c r="C262" s="67" t="s">
        <v>508</v>
      </c>
      <c r="D262" s="125">
        <v>0</v>
      </c>
      <c r="E262" s="125">
        <v>0</v>
      </c>
      <c r="F262" s="126">
        <v>14560247.77</v>
      </c>
      <c r="G262" s="126">
        <v>0</v>
      </c>
      <c r="H262" s="126">
        <v>14560247.77</v>
      </c>
      <c r="I262" s="125">
        <v>0</v>
      </c>
    </row>
    <row r="263" spans="2:9" ht="15">
      <c r="B263" s="67" t="s">
        <v>509</v>
      </c>
      <c r="C263" s="67" t="s">
        <v>510</v>
      </c>
      <c r="D263" s="125">
        <v>0</v>
      </c>
      <c r="E263" s="125">
        <v>0</v>
      </c>
      <c r="F263" s="126">
        <v>14560247.77</v>
      </c>
      <c r="G263" s="126">
        <v>0</v>
      </c>
      <c r="H263" s="126">
        <v>14560247.77</v>
      </c>
      <c r="I263" s="125">
        <v>0</v>
      </c>
    </row>
    <row r="264" spans="2:9" ht="15">
      <c r="B264" s="67" t="s">
        <v>553</v>
      </c>
      <c r="C264" s="67" t="s">
        <v>181</v>
      </c>
      <c r="D264" s="125">
        <v>0</v>
      </c>
      <c r="E264" s="125">
        <v>0</v>
      </c>
      <c r="F264" s="125">
        <v>5134</v>
      </c>
      <c r="G264" s="125">
        <v>0</v>
      </c>
      <c r="H264" s="125">
        <v>5134</v>
      </c>
      <c r="I264" s="125">
        <v>0</v>
      </c>
    </row>
    <row r="265" spans="2:9" ht="15">
      <c r="B265" s="67" t="s">
        <v>622</v>
      </c>
      <c r="C265" s="67" t="s">
        <v>623</v>
      </c>
      <c r="D265" s="125">
        <v>0</v>
      </c>
      <c r="E265" s="125">
        <v>0</v>
      </c>
      <c r="F265" s="125">
        <v>5134</v>
      </c>
      <c r="G265" s="125">
        <v>0</v>
      </c>
      <c r="H265" s="125">
        <v>5134</v>
      </c>
      <c r="I265" s="125">
        <v>0</v>
      </c>
    </row>
    <row r="266" spans="2:9" ht="15">
      <c r="B266" s="189" t="s">
        <v>554</v>
      </c>
      <c r="C266" s="189" t="s">
        <v>45</v>
      </c>
      <c r="D266" s="190">
        <v>0</v>
      </c>
      <c r="E266" s="190">
        <v>0</v>
      </c>
      <c r="F266" s="190">
        <v>338154</v>
      </c>
      <c r="G266" s="190">
        <v>0</v>
      </c>
      <c r="H266" s="190">
        <v>338154</v>
      </c>
      <c r="I266" s="125">
        <v>0</v>
      </c>
    </row>
    <row r="267" spans="2:9" ht="15">
      <c r="B267" s="67" t="s">
        <v>555</v>
      </c>
      <c r="C267" s="67" t="s">
        <v>556</v>
      </c>
      <c r="D267" s="125">
        <v>0</v>
      </c>
      <c r="E267" s="125">
        <v>0</v>
      </c>
      <c r="F267" s="125">
        <v>315054</v>
      </c>
      <c r="G267" s="125">
        <v>0</v>
      </c>
      <c r="H267" s="125">
        <v>315054</v>
      </c>
      <c r="I267" s="125">
        <v>0</v>
      </c>
    </row>
    <row r="268" spans="2:9" ht="15">
      <c r="B268" s="67" t="s">
        <v>600</v>
      </c>
      <c r="C268" s="67" t="s">
        <v>601</v>
      </c>
      <c r="D268" s="125">
        <v>0</v>
      </c>
      <c r="E268" s="125">
        <v>0</v>
      </c>
      <c r="F268" s="125">
        <v>315054</v>
      </c>
      <c r="G268" s="125">
        <v>0</v>
      </c>
      <c r="H268" s="125">
        <v>315054</v>
      </c>
      <c r="I268" s="125">
        <v>0</v>
      </c>
    </row>
    <row r="269" spans="2:9" ht="15">
      <c r="B269" s="67" t="s">
        <v>579</v>
      </c>
      <c r="C269" s="67" t="s">
        <v>580</v>
      </c>
      <c r="D269" s="125">
        <v>0</v>
      </c>
      <c r="E269" s="125">
        <v>0</v>
      </c>
      <c r="F269" s="125">
        <v>23100</v>
      </c>
      <c r="G269" s="125">
        <v>0</v>
      </c>
      <c r="H269" s="125">
        <v>23100</v>
      </c>
      <c r="I269" s="125">
        <v>0</v>
      </c>
    </row>
    <row r="270" spans="2:9" ht="15" thickBot="1">
      <c r="B270" s="67" t="s">
        <v>587</v>
      </c>
      <c r="C270" s="67" t="s">
        <v>588</v>
      </c>
      <c r="D270" s="125">
        <v>0</v>
      </c>
      <c r="E270" s="125">
        <v>0</v>
      </c>
      <c r="F270" s="125">
        <v>23100</v>
      </c>
      <c r="G270" s="125">
        <v>0</v>
      </c>
      <c r="H270" s="125">
        <v>23100</v>
      </c>
      <c r="I270" s="125">
        <v>0</v>
      </c>
    </row>
    <row r="271" spans="4:9" ht="15" thickBot="1">
      <c r="D271" s="125">
        <v>0</v>
      </c>
      <c r="E271" s="125">
        <v>0</v>
      </c>
      <c r="F271" s="126">
        <v>2701549522.02</v>
      </c>
      <c r="G271" s="126">
        <v>38169663</v>
      </c>
      <c r="H271" s="211">
        <v>2663379859.02</v>
      </c>
      <c r="I271" s="126">
        <v>0</v>
      </c>
    </row>
    <row r="272" spans="4:9" ht="15">
      <c r="D272" s="125">
        <v>0</v>
      </c>
      <c r="E272" s="125">
        <v>0</v>
      </c>
      <c r="F272" s="126">
        <v>2872265350.87</v>
      </c>
      <c r="G272" s="126">
        <v>3470921505.55</v>
      </c>
      <c r="H272" s="126">
        <v>2663379859.02</v>
      </c>
      <c r="I272" s="126">
        <v>3262036013.7</v>
      </c>
    </row>
    <row r="273" ht="15" thickBot="1"/>
    <row r="274" spans="6:8" ht="15" thickBot="1">
      <c r="F274" s="212"/>
      <c r="G274" s="213" t="s">
        <v>754</v>
      </c>
      <c r="H274" s="214">
        <f>+I90-H271</f>
        <v>604224286.7199998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304F-CB63-47F9-9DDE-A7527B59B546}">
  <dimension ref="A1:K184"/>
  <sheetViews>
    <sheetView workbookViewId="0" topLeftCell="A1">
      <pane xSplit="4" ySplit="2" topLeftCell="E41" activePane="bottomRight" state="frozen"/>
      <selection pane="topRight" activeCell="E1" sqref="E1"/>
      <selection pane="bottomLeft" activeCell="A3" sqref="A3"/>
      <selection pane="bottomRight" activeCell="K41" sqref="K41"/>
    </sheetView>
  </sheetViews>
  <sheetFormatPr defaultColWidth="9.140625" defaultRowHeight="15"/>
  <cols>
    <col min="1" max="1" width="3.140625" style="0" customWidth="1"/>
    <col min="2" max="2" width="10.7109375" style="0" customWidth="1"/>
    <col min="3" max="3" width="41.00390625" style="0" bestFit="1" customWidth="1"/>
    <col min="4" max="4" width="2.421875" style="0" customWidth="1"/>
    <col min="5" max="5" width="15.7109375" style="0" customWidth="1"/>
    <col min="6" max="6" width="14.7109375" style="0" customWidth="1"/>
    <col min="7" max="9" width="16.00390625" style="0" customWidth="1"/>
    <col min="10" max="10" width="3.140625" style="0" customWidth="1"/>
    <col min="11" max="11" width="25.8515625" style="0" customWidth="1"/>
  </cols>
  <sheetData>
    <row r="1" spans="2:9" ht="15">
      <c r="B1" s="215" t="s">
        <v>65</v>
      </c>
      <c r="C1" s="215" t="s">
        <v>0</v>
      </c>
      <c r="D1" s="215" t="s">
        <v>66</v>
      </c>
      <c r="E1" s="216" t="s">
        <v>67</v>
      </c>
      <c r="F1" s="216" t="s">
        <v>66</v>
      </c>
      <c r="G1" s="216" t="s">
        <v>67</v>
      </c>
      <c r="H1" s="216" t="s">
        <v>66</v>
      </c>
      <c r="I1" s="216" t="s">
        <v>67</v>
      </c>
    </row>
    <row r="2" spans="2:9" ht="15">
      <c r="B2" s="217" t="s">
        <v>68</v>
      </c>
      <c r="C2" s="217" t="s">
        <v>1</v>
      </c>
      <c r="D2" s="218"/>
      <c r="E2" s="218"/>
      <c r="F2" s="218"/>
      <c r="G2" s="218"/>
      <c r="H2" s="218"/>
      <c r="I2" s="218"/>
    </row>
    <row r="3" spans="2:9" ht="15">
      <c r="B3" s="67" t="s">
        <v>167</v>
      </c>
      <c r="C3" s="67" t="s">
        <v>168</v>
      </c>
      <c r="D3" s="125">
        <v>0</v>
      </c>
      <c r="E3" s="125"/>
      <c r="F3" s="125"/>
      <c r="G3" s="125"/>
      <c r="H3" s="125"/>
      <c r="I3" s="125">
        <v>198669075</v>
      </c>
    </row>
    <row r="4" spans="2:9" ht="15">
      <c r="B4" s="67" t="s">
        <v>169</v>
      </c>
      <c r="C4" s="67" t="s">
        <v>170</v>
      </c>
      <c r="D4" s="125">
        <v>0</v>
      </c>
      <c r="E4" s="125"/>
      <c r="F4" s="125"/>
      <c r="G4" s="125"/>
      <c r="H4" s="125"/>
      <c r="I4" s="125">
        <v>199754075</v>
      </c>
    </row>
    <row r="5" spans="2:9" ht="15">
      <c r="B5" s="206" t="s">
        <v>511</v>
      </c>
      <c r="C5" s="206" t="s">
        <v>13</v>
      </c>
      <c r="D5" s="207">
        <v>0</v>
      </c>
      <c r="E5" s="207"/>
      <c r="F5" s="207"/>
      <c r="G5" s="207"/>
      <c r="H5" s="207"/>
      <c r="I5" s="207">
        <v>74385900</v>
      </c>
    </row>
    <row r="6" spans="2:9" ht="15">
      <c r="B6" s="67" t="s">
        <v>512</v>
      </c>
      <c r="C6" s="67" t="s">
        <v>513</v>
      </c>
      <c r="D6" s="125">
        <v>0</v>
      </c>
      <c r="E6" s="125"/>
      <c r="F6" s="125"/>
      <c r="G6" s="125"/>
      <c r="H6" s="125"/>
      <c r="I6" s="125">
        <v>74385900</v>
      </c>
    </row>
    <row r="7" spans="2:9" ht="15">
      <c r="B7" s="67" t="s">
        <v>514</v>
      </c>
      <c r="C7" s="67" t="s">
        <v>515</v>
      </c>
      <c r="D7" s="125">
        <v>0</v>
      </c>
      <c r="E7" s="125"/>
      <c r="F7" s="125"/>
      <c r="G7" s="125"/>
      <c r="H7" s="125"/>
      <c r="I7" s="125">
        <v>0</v>
      </c>
    </row>
    <row r="8" spans="2:9" ht="15">
      <c r="B8" s="206" t="s">
        <v>516</v>
      </c>
      <c r="C8" s="206" t="s">
        <v>14</v>
      </c>
      <c r="D8" s="207">
        <v>0</v>
      </c>
      <c r="E8" s="207"/>
      <c r="F8" s="207"/>
      <c r="G8" s="207"/>
      <c r="H8" s="207"/>
      <c r="I8" s="207">
        <v>54983203</v>
      </c>
    </row>
    <row r="9" spans="2:9" ht="15">
      <c r="B9" s="67" t="s">
        <v>517</v>
      </c>
      <c r="C9" s="67" t="s">
        <v>518</v>
      </c>
      <c r="D9" s="125">
        <v>0</v>
      </c>
      <c r="E9" s="125"/>
      <c r="F9" s="125"/>
      <c r="G9" s="125"/>
      <c r="H9" s="125"/>
      <c r="I9" s="125">
        <v>54983203</v>
      </c>
    </row>
    <row r="10" spans="2:9" ht="15">
      <c r="B10" s="67" t="s">
        <v>176</v>
      </c>
      <c r="C10" s="67" t="s">
        <v>177</v>
      </c>
      <c r="D10" s="125">
        <v>0</v>
      </c>
      <c r="E10" s="125"/>
      <c r="F10" s="125"/>
      <c r="G10" s="125"/>
      <c r="H10" s="125"/>
      <c r="I10" s="125">
        <v>70384972</v>
      </c>
    </row>
    <row r="11" spans="2:9" ht="15">
      <c r="B11" s="67" t="s">
        <v>602</v>
      </c>
      <c r="C11" s="67" t="s">
        <v>603</v>
      </c>
      <c r="D11" s="125">
        <v>0</v>
      </c>
      <c r="E11" s="125"/>
      <c r="F11" s="125"/>
      <c r="G11" s="125"/>
      <c r="H11" s="125"/>
      <c r="I11" s="125">
        <v>0</v>
      </c>
    </row>
    <row r="12" spans="2:9" ht="15">
      <c r="B12" s="206" t="s">
        <v>519</v>
      </c>
      <c r="C12" s="206" t="s">
        <v>15</v>
      </c>
      <c r="D12" s="207">
        <v>0</v>
      </c>
      <c r="E12" s="207"/>
      <c r="F12" s="207"/>
      <c r="G12" s="207"/>
      <c r="H12" s="207"/>
      <c r="I12" s="207">
        <v>21691224</v>
      </c>
    </row>
    <row r="13" spans="2:9" ht="15">
      <c r="B13" s="206" t="s">
        <v>520</v>
      </c>
      <c r="C13" s="206" t="s">
        <v>16</v>
      </c>
      <c r="D13" s="207">
        <v>0</v>
      </c>
      <c r="E13" s="207"/>
      <c r="F13" s="207"/>
      <c r="G13" s="207"/>
      <c r="H13" s="207"/>
      <c r="I13" s="207">
        <v>1593850</v>
      </c>
    </row>
    <row r="14" spans="2:9" ht="15">
      <c r="B14" s="206" t="s">
        <v>521</v>
      </c>
      <c r="C14" s="206" t="s">
        <v>17</v>
      </c>
      <c r="D14" s="207">
        <v>0</v>
      </c>
      <c r="E14" s="207"/>
      <c r="F14" s="207"/>
      <c r="G14" s="207"/>
      <c r="H14" s="207"/>
      <c r="I14" s="207">
        <v>39724456</v>
      </c>
    </row>
    <row r="15" spans="2:9" ht="15">
      <c r="B15" s="206" t="s">
        <v>522</v>
      </c>
      <c r="C15" s="206" t="s">
        <v>523</v>
      </c>
      <c r="D15" s="207">
        <v>0</v>
      </c>
      <c r="E15" s="207"/>
      <c r="F15" s="207"/>
      <c r="G15" s="207"/>
      <c r="H15" s="207"/>
      <c r="I15" s="207">
        <v>6425400</v>
      </c>
    </row>
    <row r="16" spans="2:9" ht="15">
      <c r="B16" s="206" t="s">
        <v>524</v>
      </c>
      <c r="C16" s="206" t="s">
        <v>56</v>
      </c>
      <c r="D16" s="207">
        <v>0</v>
      </c>
      <c r="E16" s="207"/>
      <c r="F16" s="207"/>
      <c r="G16" s="207"/>
      <c r="H16" s="207"/>
      <c r="I16" s="207">
        <v>950042</v>
      </c>
    </row>
    <row r="17" spans="2:9" ht="15">
      <c r="B17" s="67" t="s">
        <v>566</v>
      </c>
      <c r="C17" s="67" t="s">
        <v>567</v>
      </c>
      <c r="D17" s="125">
        <v>0</v>
      </c>
      <c r="E17" s="125"/>
      <c r="F17" s="125"/>
      <c r="G17" s="125"/>
      <c r="H17" s="125"/>
      <c r="I17" s="125">
        <v>0</v>
      </c>
    </row>
    <row r="18" spans="2:9" ht="15">
      <c r="B18" s="67" t="s">
        <v>568</v>
      </c>
      <c r="C18" s="67" t="s">
        <v>569</v>
      </c>
      <c r="D18" s="125">
        <v>0</v>
      </c>
      <c r="E18" s="125"/>
      <c r="F18" s="125"/>
      <c r="G18" s="125"/>
      <c r="H18" s="125"/>
      <c r="I18" s="125">
        <v>0</v>
      </c>
    </row>
    <row r="19" spans="2:9" ht="15">
      <c r="B19" s="67" t="s">
        <v>570</v>
      </c>
      <c r="C19" s="67" t="s">
        <v>569</v>
      </c>
      <c r="D19" s="125">
        <v>0</v>
      </c>
      <c r="E19" s="125"/>
      <c r="F19" s="125"/>
      <c r="G19" s="125"/>
      <c r="H19" s="125"/>
      <c r="I19" s="125">
        <v>0</v>
      </c>
    </row>
    <row r="20" spans="2:9" ht="15">
      <c r="B20" s="206" t="s">
        <v>179</v>
      </c>
      <c r="C20" s="206" t="s">
        <v>11</v>
      </c>
      <c r="D20" s="207">
        <v>0</v>
      </c>
      <c r="E20" s="207"/>
      <c r="F20" s="207"/>
      <c r="G20" s="207"/>
      <c r="H20" s="207"/>
      <c r="I20" s="208">
        <v>1860336.63</v>
      </c>
    </row>
    <row r="21" spans="2:9" ht="15">
      <c r="B21" s="67" t="s">
        <v>180</v>
      </c>
      <c r="C21" s="67" t="s">
        <v>181</v>
      </c>
      <c r="D21" s="125">
        <v>0</v>
      </c>
      <c r="E21" s="125"/>
      <c r="F21" s="125"/>
      <c r="G21" s="125"/>
      <c r="H21" s="125"/>
      <c r="I21" s="125">
        <v>1077374.63</v>
      </c>
    </row>
    <row r="22" spans="2:9" ht="15">
      <c r="B22" s="67" t="s">
        <v>525</v>
      </c>
      <c r="C22" s="67" t="s">
        <v>526</v>
      </c>
      <c r="D22" s="125">
        <v>0</v>
      </c>
      <c r="E22" s="125"/>
      <c r="F22" s="125"/>
      <c r="G22" s="125"/>
      <c r="H22" s="125"/>
      <c r="I22" s="125">
        <v>61122.63</v>
      </c>
    </row>
    <row r="23" spans="2:9" ht="15">
      <c r="B23" s="67" t="s">
        <v>616</v>
      </c>
      <c r="C23" s="67" t="s">
        <v>617</v>
      </c>
      <c r="D23" s="125">
        <v>0</v>
      </c>
      <c r="E23" s="125"/>
      <c r="F23" s="125"/>
      <c r="G23" s="125"/>
      <c r="H23" s="125"/>
      <c r="I23" s="125">
        <v>5134</v>
      </c>
    </row>
    <row r="24" spans="2:9" ht="15">
      <c r="B24" s="67" t="s">
        <v>527</v>
      </c>
      <c r="C24" s="67" t="s">
        <v>528</v>
      </c>
      <c r="D24" s="125">
        <v>0</v>
      </c>
      <c r="E24" s="125"/>
      <c r="F24" s="125"/>
      <c r="G24" s="125"/>
      <c r="H24" s="125"/>
      <c r="I24" s="125">
        <v>1011118</v>
      </c>
    </row>
    <row r="25" spans="2:9" ht="15">
      <c r="B25" s="206" t="s">
        <v>186</v>
      </c>
      <c r="C25" s="206" t="s">
        <v>21</v>
      </c>
      <c r="D25" s="207">
        <v>0</v>
      </c>
      <c r="E25" s="207"/>
      <c r="F25" s="207"/>
      <c r="G25" s="207"/>
      <c r="H25" s="207"/>
      <c r="I25" s="208">
        <v>937030.2</v>
      </c>
    </row>
    <row r="26" spans="2:9" ht="15">
      <c r="B26" s="67" t="s">
        <v>187</v>
      </c>
      <c r="C26" s="67" t="s">
        <v>188</v>
      </c>
      <c r="D26" s="125">
        <v>0</v>
      </c>
      <c r="E26" s="125"/>
      <c r="F26" s="125"/>
      <c r="G26" s="125"/>
      <c r="H26" s="125"/>
      <c r="I26" s="125">
        <v>937030.2</v>
      </c>
    </row>
    <row r="27" spans="2:9" ht="15">
      <c r="B27" s="67" t="s">
        <v>529</v>
      </c>
      <c r="C27" s="67" t="s">
        <v>530</v>
      </c>
      <c r="D27" s="125">
        <v>0</v>
      </c>
      <c r="E27" s="125"/>
      <c r="F27" s="125"/>
      <c r="G27" s="125"/>
      <c r="H27" s="125"/>
      <c r="I27" s="125">
        <v>937030.2</v>
      </c>
    </row>
    <row r="28" spans="2:9" ht="15">
      <c r="B28" s="206" t="s">
        <v>531</v>
      </c>
      <c r="C28" s="206" t="s">
        <v>18</v>
      </c>
      <c r="D28" s="207">
        <v>0</v>
      </c>
      <c r="E28" s="207"/>
      <c r="F28" s="207"/>
      <c r="G28" s="207"/>
      <c r="H28" s="207"/>
      <c r="I28" s="207">
        <v>121506053</v>
      </c>
    </row>
    <row r="29" spans="2:9" ht="15">
      <c r="B29" s="67" t="s">
        <v>532</v>
      </c>
      <c r="C29" s="67" t="s">
        <v>310</v>
      </c>
      <c r="D29" s="125">
        <v>0</v>
      </c>
      <c r="E29" s="125"/>
      <c r="F29" s="125"/>
      <c r="G29" s="125"/>
      <c r="H29" s="125"/>
      <c r="I29" s="125">
        <v>121506053</v>
      </c>
    </row>
    <row r="30" spans="2:9" ht="15">
      <c r="B30" s="67" t="s">
        <v>533</v>
      </c>
      <c r="C30" s="67" t="s">
        <v>534</v>
      </c>
      <c r="D30" s="125">
        <v>0</v>
      </c>
      <c r="E30" s="125"/>
      <c r="F30" s="125"/>
      <c r="G30" s="125"/>
      <c r="H30" s="125"/>
      <c r="I30" s="125">
        <v>121506053</v>
      </c>
    </row>
    <row r="31" spans="2:9" ht="15">
      <c r="B31" s="206" t="s">
        <v>535</v>
      </c>
      <c r="C31" s="206" t="s">
        <v>536</v>
      </c>
      <c r="D31" s="207">
        <v>0</v>
      </c>
      <c r="E31" s="207"/>
      <c r="F31" s="207"/>
      <c r="G31" s="207"/>
      <c r="H31" s="207"/>
      <c r="I31" s="207">
        <v>92806034</v>
      </c>
    </row>
    <row r="32" spans="2:9" ht="15">
      <c r="B32" s="206" t="s">
        <v>537</v>
      </c>
      <c r="C32" s="206" t="s">
        <v>538</v>
      </c>
      <c r="D32" s="207">
        <v>0</v>
      </c>
      <c r="E32" s="207"/>
      <c r="F32" s="207"/>
      <c r="G32" s="207"/>
      <c r="H32" s="207"/>
      <c r="I32" s="207">
        <v>28700019</v>
      </c>
    </row>
    <row r="33" spans="2:9" ht="15">
      <c r="B33" s="67" t="s">
        <v>539</v>
      </c>
      <c r="C33" s="67" t="s">
        <v>19</v>
      </c>
      <c r="D33" s="125">
        <v>0</v>
      </c>
      <c r="E33" s="125"/>
      <c r="F33" s="125"/>
      <c r="G33" s="125"/>
      <c r="H33" s="125"/>
      <c r="I33" s="125">
        <v>28750859</v>
      </c>
    </row>
    <row r="34" spans="2:9" ht="15">
      <c r="B34" s="67" t="s">
        <v>540</v>
      </c>
      <c r="C34" s="67" t="s">
        <v>207</v>
      </c>
      <c r="D34" s="125">
        <v>0</v>
      </c>
      <c r="E34" s="125"/>
      <c r="F34" s="125"/>
      <c r="G34" s="125"/>
      <c r="H34" s="125"/>
      <c r="I34" s="125">
        <v>28750859</v>
      </c>
    </row>
    <row r="35" spans="2:9" ht="15">
      <c r="B35" s="206" t="s">
        <v>541</v>
      </c>
      <c r="C35" s="206" t="s">
        <v>542</v>
      </c>
      <c r="D35" s="207">
        <v>0</v>
      </c>
      <c r="E35" s="207"/>
      <c r="F35" s="207"/>
      <c r="G35" s="207"/>
      <c r="H35" s="207"/>
      <c r="I35" s="207">
        <v>28750859</v>
      </c>
    </row>
    <row r="36" spans="2:9" ht="15">
      <c r="B36" s="206" t="s">
        <v>571</v>
      </c>
      <c r="C36" s="206" t="s">
        <v>572</v>
      </c>
      <c r="D36" s="207">
        <v>0</v>
      </c>
      <c r="E36" s="207"/>
      <c r="F36" s="207"/>
      <c r="G36" s="207"/>
      <c r="H36" s="207"/>
      <c r="I36" s="207">
        <v>806250</v>
      </c>
    </row>
    <row r="37" spans="2:9" ht="15">
      <c r="B37" s="67" t="s">
        <v>573</v>
      </c>
      <c r="C37" s="67" t="s">
        <v>574</v>
      </c>
      <c r="D37" s="125">
        <v>0</v>
      </c>
      <c r="E37" s="125"/>
      <c r="F37" s="125"/>
      <c r="G37" s="125"/>
      <c r="H37" s="125"/>
      <c r="I37" s="125">
        <v>806250</v>
      </c>
    </row>
    <row r="38" spans="2:9" ht="15">
      <c r="B38" s="67" t="s">
        <v>575</v>
      </c>
      <c r="C38" s="67" t="s">
        <v>576</v>
      </c>
      <c r="D38" s="125">
        <v>0</v>
      </c>
      <c r="E38" s="125"/>
      <c r="F38" s="125"/>
      <c r="G38" s="125"/>
      <c r="H38" s="125"/>
      <c r="I38" s="125">
        <v>806250</v>
      </c>
    </row>
    <row r="39" spans="2:9" ht="15">
      <c r="B39" s="206" t="s">
        <v>560</v>
      </c>
      <c r="C39" s="206" t="s">
        <v>561</v>
      </c>
      <c r="D39" s="207">
        <v>0</v>
      </c>
      <c r="E39" s="207"/>
      <c r="F39" s="207"/>
      <c r="G39" s="207"/>
      <c r="H39" s="207"/>
      <c r="I39" s="207">
        <v>8926200</v>
      </c>
    </row>
    <row r="40" spans="2:9" ht="15">
      <c r="B40" s="67" t="s">
        <v>562</v>
      </c>
      <c r="C40" s="67" t="s">
        <v>563</v>
      </c>
      <c r="D40" s="125">
        <v>0</v>
      </c>
      <c r="E40" s="125"/>
      <c r="F40" s="125"/>
      <c r="G40" s="125"/>
      <c r="H40" s="125"/>
      <c r="I40" s="125">
        <v>8926200</v>
      </c>
    </row>
    <row r="41" spans="2:9" ht="15">
      <c r="B41" s="67" t="s">
        <v>577</v>
      </c>
      <c r="C41" s="67" t="s">
        <v>578</v>
      </c>
      <c r="D41" s="125">
        <v>0</v>
      </c>
      <c r="E41" s="125"/>
      <c r="F41" s="125"/>
      <c r="G41" s="125"/>
      <c r="H41" s="125"/>
      <c r="I41" s="125">
        <v>8926200</v>
      </c>
    </row>
    <row r="42" spans="2:9" ht="15">
      <c r="B42" s="206" t="s">
        <v>543</v>
      </c>
      <c r="C42" s="206" t="s">
        <v>544</v>
      </c>
      <c r="D42" s="207">
        <v>0</v>
      </c>
      <c r="E42" s="207"/>
      <c r="F42" s="207"/>
      <c r="G42" s="207"/>
      <c r="H42" s="207"/>
      <c r="I42" s="207">
        <v>2746861</v>
      </c>
    </row>
    <row r="43" spans="2:9" ht="15">
      <c r="B43" s="67" t="s">
        <v>545</v>
      </c>
      <c r="C43" s="67" t="s">
        <v>546</v>
      </c>
      <c r="D43" s="125">
        <v>0</v>
      </c>
      <c r="E43" s="125"/>
      <c r="F43" s="125"/>
      <c r="G43" s="125"/>
      <c r="H43" s="125"/>
      <c r="I43" s="125">
        <v>2746861</v>
      </c>
    </row>
    <row r="44" spans="2:9" ht="15">
      <c r="B44" s="67" t="s">
        <v>547</v>
      </c>
      <c r="C44" s="67" t="s">
        <v>548</v>
      </c>
      <c r="D44" s="125">
        <v>0</v>
      </c>
      <c r="E44" s="125"/>
      <c r="F44" s="125"/>
      <c r="G44" s="125"/>
      <c r="H44" s="125"/>
      <c r="I44" s="125">
        <v>2746861</v>
      </c>
    </row>
    <row r="45" spans="1:11" s="134" customFormat="1" ht="15">
      <c r="A45" s="230"/>
      <c r="B45" s="231" t="s">
        <v>762</v>
      </c>
      <c r="C45" s="231" t="s">
        <v>763</v>
      </c>
      <c r="D45" s="230"/>
      <c r="E45" s="230"/>
      <c r="F45" s="232">
        <v>0</v>
      </c>
      <c r="G45" s="230"/>
      <c r="H45" s="232">
        <v>0</v>
      </c>
      <c r="I45" s="233">
        <v>37649498.77</v>
      </c>
      <c r="J45" s="230"/>
      <c r="K45" s="218" t="s">
        <v>764</v>
      </c>
    </row>
    <row r="46" spans="2:11" ht="15">
      <c r="B46" s="206" t="s">
        <v>191</v>
      </c>
      <c r="C46" s="206" t="s">
        <v>12</v>
      </c>
      <c r="D46" s="207">
        <v>0</v>
      </c>
      <c r="E46" s="207"/>
      <c r="F46" s="207"/>
      <c r="G46" s="207"/>
      <c r="H46" s="207"/>
      <c r="I46" s="208">
        <v>52584975.95</v>
      </c>
      <c r="K46" s="229" t="s">
        <v>765</v>
      </c>
    </row>
    <row r="47" spans="2:11" ht="15">
      <c r="B47" s="67" t="s">
        <v>192</v>
      </c>
      <c r="C47" s="67" t="s">
        <v>193</v>
      </c>
      <c r="D47" s="125">
        <v>0</v>
      </c>
      <c r="E47" s="125"/>
      <c r="F47" s="125"/>
      <c r="G47" s="125"/>
      <c r="H47" s="125"/>
      <c r="I47" s="125">
        <v>337198</v>
      </c>
      <c r="K47" s="229" t="s">
        <v>766</v>
      </c>
    </row>
    <row r="48" spans="2:9" ht="15">
      <c r="B48" s="67" t="s">
        <v>549</v>
      </c>
      <c r="C48" s="67" t="s">
        <v>550</v>
      </c>
      <c r="D48" s="125">
        <v>0</v>
      </c>
      <c r="E48" s="125"/>
      <c r="F48" s="125"/>
      <c r="G48" s="125"/>
      <c r="H48" s="125"/>
      <c r="I48" s="125">
        <v>337198</v>
      </c>
    </row>
    <row r="49" spans="2:9" ht="15">
      <c r="B49" s="67" t="s">
        <v>206</v>
      </c>
      <c r="C49" s="67" t="s">
        <v>207</v>
      </c>
      <c r="D49" s="125">
        <v>0</v>
      </c>
      <c r="E49" s="125"/>
      <c r="F49" s="125"/>
      <c r="G49" s="125"/>
      <c r="H49" s="125"/>
      <c r="I49" s="125">
        <v>52155021.62</v>
      </c>
    </row>
    <row r="50" spans="2:9" ht="15" thickBot="1">
      <c r="B50" s="67" t="s">
        <v>551</v>
      </c>
      <c r="C50" s="67" t="s">
        <v>552</v>
      </c>
      <c r="D50" s="125">
        <v>0</v>
      </c>
      <c r="E50" s="125"/>
      <c r="F50" s="125"/>
      <c r="G50" s="125"/>
      <c r="H50" s="125"/>
      <c r="I50" s="125">
        <v>52155021.62</v>
      </c>
    </row>
    <row r="51" spans="4:9" ht="15" thickBot="1">
      <c r="D51" s="125">
        <v>0</v>
      </c>
      <c r="E51" s="125"/>
      <c r="F51" s="125"/>
      <c r="G51" s="125"/>
      <c r="H51" s="125"/>
      <c r="I51" s="219">
        <v>454437139.54999995</v>
      </c>
    </row>
    <row r="52" spans="2:8" ht="15">
      <c r="B52" s="220" t="s">
        <v>211</v>
      </c>
      <c r="C52" s="220" t="s">
        <v>35</v>
      </c>
      <c r="D52" s="221"/>
      <c r="E52" s="221"/>
      <c r="F52" s="221"/>
      <c r="G52" s="221"/>
      <c r="H52" s="221"/>
    </row>
    <row r="53" spans="2:9" ht="15">
      <c r="B53" s="140" t="s">
        <v>212</v>
      </c>
      <c r="C53" s="140" t="s">
        <v>36</v>
      </c>
      <c r="D53" s="141">
        <v>0</v>
      </c>
      <c r="E53" s="141">
        <v>0</v>
      </c>
      <c r="F53" s="141">
        <v>81710121</v>
      </c>
      <c r="G53" s="141">
        <v>7043973</v>
      </c>
      <c r="H53" s="141">
        <v>74666148</v>
      </c>
      <c r="I53" s="125">
        <v>0</v>
      </c>
    </row>
    <row r="54" spans="2:9" ht="15">
      <c r="B54" s="67" t="s">
        <v>217</v>
      </c>
      <c r="C54" s="67" t="s">
        <v>218</v>
      </c>
      <c r="D54" s="125">
        <v>0</v>
      </c>
      <c r="E54" s="125">
        <v>0</v>
      </c>
      <c r="F54" s="125">
        <v>112800</v>
      </c>
      <c r="G54" s="125">
        <v>0</v>
      </c>
      <c r="H54" s="125">
        <v>112800</v>
      </c>
      <c r="I54" s="125">
        <v>0</v>
      </c>
    </row>
    <row r="55" spans="2:9" ht="15">
      <c r="B55" s="67" t="s">
        <v>624</v>
      </c>
      <c r="C55" s="67" t="s">
        <v>625</v>
      </c>
      <c r="D55" s="125">
        <v>0</v>
      </c>
      <c r="E55" s="125">
        <v>0</v>
      </c>
      <c r="F55" s="125">
        <v>112800</v>
      </c>
      <c r="G55" s="125">
        <v>0</v>
      </c>
      <c r="H55" s="125">
        <v>112800</v>
      </c>
      <c r="I55" s="125">
        <v>0</v>
      </c>
    </row>
    <row r="56" spans="2:9" ht="15">
      <c r="B56" s="67" t="s">
        <v>225</v>
      </c>
      <c r="C56" s="67" t="s">
        <v>226</v>
      </c>
      <c r="D56" s="125">
        <v>0</v>
      </c>
      <c r="E56" s="125">
        <v>0</v>
      </c>
      <c r="F56" s="125">
        <v>178326</v>
      </c>
      <c r="G56" s="125">
        <v>0</v>
      </c>
      <c r="H56" s="125">
        <v>178326</v>
      </c>
      <c r="I56" s="125">
        <v>0</v>
      </c>
    </row>
    <row r="57" spans="2:9" ht="15">
      <c r="B57" s="67" t="s">
        <v>755</v>
      </c>
      <c r="C57" s="67" t="s">
        <v>756</v>
      </c>
      <c r="D57" s="125">
        <v>0</v>
      </c>
      <c r="E57" s="125">
        <v>0</v>
      </c>
      <c r="F57" s="125">
        <v>178326</v>
      </c>
      <c r="G57" s="125">
        <v>0</v>
      </c>
      <c r="H57" s="125">
        <v>178326</v>
      </c>
      <c r="I57" s="125">
        <v>0</v>
      </c>
    </row>
    <row r="58" spans="2:9" ht="15">
      <c r="B58" s="67" t="s">
        <v>229</v>
      </c>
      <c r="C58" s="67" t="s">
        <v>230</v>
      </c>
      <c r="D58" s="125">
        <v>0</v>
      </c>
      <c r="E58" s="125">
        <v>0</v>
      </c>
      <c r="F58" s="125">
        <v>21399</v>
      </c>
      <c r="G58" s="125">
        <v>0</v>
      </c>
      <c r="H58" s="125">
        <v>21399</v>
      </c>
      <c r="I58" s="125">
        <v>0</v>
      </c>
    </row>
    <row r="59" spans="2:9" ht="15">
      <c r="B59" s="67" t="s">
        <v>757</v>
      </c>
      <c r="C59" s="67" t="s">
        <v>758</v>
      </c>
      <c r="D59" s="125">
        <v>0</v>
      </c>
      <c r="E59" s="125">
        <v>0</v>
      </c>
      <c r="F59" s="125">
        <v>21399</v>
      </c>
      <c r="G59" s="125">
        <v>0</v>
      </c>
      <c r="H59" s="125">
        <v>21399</v>
      </c>
      <c r="I59" s="125">
        <v>0</v>
      </c>
    </row>
    <row r="60" spans="2:9" ht="15">
      <c r="B60" s="67" t="s">
        <v>233</v>
      </c>
      <c r="C60" s="67" t="s">
        <v>234</v>
      </c>
      <c r="D60" s="125">
        <v>0</v>
      </c>
      <c r="E60" s="125">
        <v>0</v>
      </c>
      <c r="F60" s="125">
        <v>178326</v>
      </c>
      <c r="G60" s="125">
        <v>0</v>
      </c>
      <c r="H60" s="125">
        <v>178326</v>
      </c>
      <c r="I60" s="125">
        <v>0</v>
      </c>
    </row>
    <row r="61" spans="2:9" ht="15">
      <c r="B61" s="67" t="s">
        <v>626</v>
      </c>
      <c r="C61" s="67" t="s">
        <v>627</v>
      </c>
      <c r="D61" s="125">
        <v>0</v>
      </c>
      <c r="E61" s="125">
        <v>0</v>
      </c>
      <c r="F61" s="125">
        <v>178326</v>
      </c>
      <c r="G61" s="125">
        <v>0</v>
      </c>
      <c r="H61" s="125">
        <v>178326</v>
      </c>
      <c r="I61" s="125">
        <v>0</v>
      </c>
    </row>
    <row r="62" spans="2:9" ht="15">
      <c r="B62" s="67" t="s">
        <v>628</v>
      </c>
      <c r="C62" s="67" t="s">
        <v>629</v>
      </c>
      <c r="D62" s="125">
        <v>0</v>
      </c>
      <c r="E62" s="125">
        <v>0</v>
      </c>
      <c r="F62" s="125">
        <v>33230039</v>
      </c>
      <c r="G62" s="125">
        <v>2050215</v>
      </c>
      <c r="H62" s="125">
        <v>31179824</v>
      </c>
      <c r="I62" s="125">
        <v>0</v>
      </c>
    </row>
    <row r="63" spans="2:9" ht="15">
      <c r="B63" s="67" t="s">
        <v>630</v>
      </c>
      <c r="C63" s="67" t="s">
        <v>631</v>
      </c>
      <c r="D63" s="125">
        <v>0</v>
      </c>
      <c r="E63" s="125">
        <v>0</v>
      </c>
      <c r="F63" s="125">
        <v>33230039</v>
      </c>
      <c r="G63" s="125">
        <v>2050215</v>
      </c>
      <c r="H63" s="125">
        <v>31179824</v>
      </c>
      <c r="I63" s="125">
        <v>0</v>
      </c>
    </row>
    <row r="64" spans="2:9" ht="15">
      <c r="B64" s="67" t="s">
        <v>632</v>
      </c>
      <c r="C64" s="67" t="s">
        <v>633</v>
      </c>
      <c r="D64" s="125">
        <v>0</v>
      </c>
      <c r="E64" s="125">
        <v>0</v>
      </c>
      <c r="F64" s="125">
        <v>33230039</v>
      </c>
      <c r="G64" s="125">
        <v>2050215</v>
      </c>
      <c r="H64" s="125">
        <v>31179824</v>
      </c>
      <c r="I64" s="125">
        <v>0</v>
      </c>
    </row>
    <row r="65" spans="2:9" ht="15">
      <c r="B65" s="67" t="s">
        <v>634</v>
      </c>
      <c r="C65" s="67" t="s">
        <v>635</v>
      </c>
      <c r="D65" s="125">
        <v>0</v>
      </c>
      <c r="E65" s="125">
        <v>0</v>
      </c>
      <c r="F65" s="125">
        <v>28799620</v>
      </c>
      <c r="G65" s="125">
        <v>4993758</v>
      </c>
      <c r="H65" s="125">
        <v>23805862</v>
      </c>
      <c r="I65" s="125">
        <v>0</v>
      </c>
    </row>
    <row r="66" spans="2:9" ht="15">
      <c r="B66" s="67" t="s">
        <v>636</v>
      </c>
      <c r="C66" s="67" t="s">
        <v>637</v>
      </c>
      <c r="D66" s="125">
        <v>0</v>
      </c>
      <c r="E66" s="125">
        <v>0</v>
      </c>
      <c r="F66" s="125">
        <v>28799620</v>
      </c>
      <c r="G66" s="125">
        <v>4993758</v>
      </c>
      <c r="H66" s="125">
        <v>23805862</v>
      </c>
      <c r="I66" s="125">
        <v>0</v>
      </c>
    </row>
    <row r="67" spans="2:9" ht="15">
      <c r="B67" s="67" t="s">
        <v>241</v>
      </c>
      <c r="C67" s="67" t="s">
        <v>242</v>
      </c>
      <c r="D67" s="125">
        <v>0</v>
      </c>
      <c r="E67" s="125">
        <v>0</v>
      </c>
      <c r="F67" s="125">
        <v>17162500</v>
      </c>
      <c r="G67" s="125">
        <v>0</v>
      </c>
      <c r="H67" s="125">
        <v>17162500</v>
      </c>
      <c r="I67" s="125">
        <v>0</v>
      </c>
    </row>
    <row r="68" spans="2:9" ht="15">
      <c r="B68" s="67" t="s">
        <v>638</v>
      </c>
      <c r="C68" s="67" t="s">
        <v>639</v>
      </c>
      <c r="D68" s="125">
        <v>0</v>
      </c>
      <c r="E68" s="125">
        <v>0</v>
      </c>
      <c r="F68" s="125">
        <v>17162500</v>
      </c>
      <c r="G68" s="125">
        <v>0</v>
      </c>
      <c r="H68" s="125">
        <v>17162500</v>
      </c>
      <c r="I68" s="125">
        <v>0</v>
      </c>
    </row>
    <row r="69" spans="2:9" ht="15">
      <c r="B69" s="67" t="s">
        <v>581</v>
      </c>
      <c r="C69" s="67" t="s">
        <v>508</v>
      </c>
      <c r="D69" s="125">
        <v>0</v>
      </c>
      <c r="E69" s="125">
        <v>0</v>
      </c>
      <c r="F69" s="125">
        <v>2027111</v>
      </c>
      <c r="G69" s="125">
        <v>0</v>
      </c>
      <c r="H69" s="125">
        <v>2027111</v>
      </c>
      <c r="I69" s="125">
        <v>0</v>
      </c>
    </row>
    <row r="70" spans="2:9" ht="15">
      <c r="B70" s="67" t="s">
        <v>640</v>
      </c>
      <c r="C70" s="67" t="s">
        <v>641</v>
      </c>
      <c r="D70" s="125">
        <v>0</v>
      </c>
      <c r="E70" s="125">
        <v>0</v>
      </c>
      <c r="F70" s="125">
        <v>2027111</v>
      </c>
      <c r="G70" s="125">
        <v>0</v>
      </c>
      <c r="H70" s="125">
        <v>2027111</v>
      </c>
      <c r="I70" s="125">
        <v>0</v>
      </c>
    </row>
    <row r="71" spans="2:9" ht="15">
      <c r="B71" s="140" t="s">
        <v>281</v>
      </c>
      <c r="C71" s="140" t="s">
        <v>37</v>
      </c>
      <c r="D71" s="141">
        <v>0</v>
      </c>
      <c r="E71" s="141">
        <v>0</v>
      </c>
      <c r="F71" s="141">
        <v>46357923</v>
      </c>
      <c r="G71" s="141">
        <v>0</v>
      </c>
      <c r="H71" s="141">
        <v>46357923</v>
      </c>
      <c r="I71" s="125">
        <v>0</v>
      </c>
    </row>
    <row r="72" spans="2:9" ht="15">
      <c r="B72" s="67" t="s">
        <v>286</v>
      </c>
      <c r="C72" s="67" t="s">
        <v>287</v>
      </c>
      <c r="D72" s="125">
        <v>0</v>
      </c>
      <c r="E72" s="125">
        <v>0</v>
      </c>
      <c r="F72" s="125">
        <v>46357923</v>
      </c>
      <c r="G72" s="125">
        <v>0</v>
      </c>
      <c r="H72" s="125">
        <v>46357923</v>
      </c>
      <c r="I72" s="125">
        <v>0</v>
      </c>
    </row>
    <row r="73" spans="2:9" ht="15">
      <c r="B73" s="67" t="s">
        <v>642</v>
      </c>
      <c r="C73" s="67" t="s">
        <v>643</v>
      </c>
      <c r="D73" s="125">
        <v>0</v>
      </c>
      <c r="E73" s="125">
        <v>0</v>
      </c>
      <c r="F73" s="125">
        <v>46357923</v>
      </c>
      <c r="G73" s="125">
        <v>0</v>
      </c>
      <c r="H73" s="125">
        <v>46357923</v>
      </c>
      <c r="I73" s="125">
        <v>0</v>
      </c>
    </row>
    <row r="74" spans="2:9" ht="15">
      <c r="B74" s="67" t="s">
        <v>644</v>
      </c>
      <c r="C74" s="67" t="s">
        <v>645</v>
      </c>
      <c r="D74" s="125">
        <v>0</v>
      </c>
      <c r="E74" s="125">
        <v>0</v>
      </c>
      <c r="F74" s="125">
        <v>46357923</v>
      </c>
      <c r="G74" s="125">
        <v>0</v>
      </c>
      <c r="H74" s="125">
        <v>46357923</v>
      </c>
      <c r="I74" s="125">
        <v>0</v>
      </c>
    </row>
    <row r="75" spans="2:9" ht="15">
      <c r="B75" s="140" t="s">
        <v>292</v>
      </c>
      <c r="C75" s="140" t="s">
        <v>38</v>
      </c>
      <c r="D75" s="141">
        <v>0</v>
      </c>
      <c r="E75" s="141">
        <v>0</v>
      </c>
      <c r="F75" s="141">
        <v>6757765.41</v>
      </c>
      <c r="G75" s="141">
        <v>0</v>
      </c>
      <c r="H75" s="142">
        <v>6757765.41</v>
      </c>
      <c r="I75" s="125">
        <v>0</v>
      </c>
    </row>
    <row r="76" spans="2:9" ht="15">
      <c r="B76" s="67" t="s">
        <v>293</v>
      </c>
      <c r="C76" s="67" t="s">
        <v>294</v>
      </c>
      <c r="D76" s="125">
        <v>0</v>
      </c>
      <c r="E76" s="125">
        <v>0</v>
      </c>
      <c r="F76" s="125">
        <v>2257590</v>
      </c>
      <c r="G76" s="125">
        <v>0</v>
      </c>
      <c r="H76" s="125">
        <v>2257590</v>
      </c>
      <c r="I76" s="125">
        <v>0</v>
      </c>
    </row>
    <row r="77" spans="2:9" ht="15">
      <c r="B77" s="67" t="s">
        <v>646</v>
      </c>
      <c r="C77" s="67" t="s">
        <v>647</v>
      </c>
      <c r="D77" s="125">
        <v>0</v>
      </c>
      <c r="E77" s="125">
        <v>0</v>
      </c>
      <c r="F77" s="125">
        <v>2257590</v>
      </c>
      <c r="G77" s="125">
        <v>0</v>
      </c>
      <c r="H77" s="125">
        <v>2257590</v>
      </c>
      <c r="I77" s="125">
        <v>0</v>
      </c>
    </row>
    <row r="78" spans="2:9" ht="15">
      <c r="B78" s="67" t="s">
        <v>301</v>
      </c>
      <c r="C78" s="67" t="s">
        <v>302</v>
      </c>
      <c r="D78" s="125">
        <v>0</v>
      </c>
      <c r="E78" s="125">
        <v>0</v>
      </c>
      <c r="F78" s="125">
        <v>4500175.41</v>
      </c>
      <c r="G78" s="125">
        <v>0</v>
      </c>
      <c r="H78" s="125">
        <v>4500175.41</v>
      </c>
      <c r="I78" s="125">
        <v>0</v>
      </c>
    </row>
    <row r="79" spans="2:9" ht="15">
      <c r="B79" s="67" t="s">
        <v>648</v>
      </c>
      <c r="C79" s="67" t="s">
        <v>649</v>
      </c>
      <c r="D79" s="125">
        <v>0</v>
      </c>
      <c r="E79" s="125">
        <v>0</v>
      </c>
      <c r="F79" s="125">
        <v>4500175.41</v>
      </c>
      <c r="G79" s="125">
        <v>0</v>
      </c>
      <c r="H79" s="125">
        <v>4500175.41</v>
      </c>
      <c r="I79" s="125">
        <v>0</v>
      </c>
    </row>
    <row r="80" spans="2:9" ht="15">
      <c r="B80" s="67" t="s">
        <v>650</v>
      </c>
      <c r="C80" s="67" t="s">
        <v>651</v>
      </c>
      <c r="D80" s="125">
        <v>0</v>
      </c>
      <c r="E80" s="125">
        <v>0</v>
      </c>
      <c r="F80" s="125">
        <v>4443099.41</v>
      </c>
      <c r="G80" s="125">
        <v>0</v>
      </c>
      <c r="H80" s="125">
        <v>4443099.41</v>
      </c>
      <c r="I80" s="125">
        <v>0</v>
      </c>
    </row>
    <row r="81" spans="2:9" ht="15">
      <c r="B81" s="67" t="s">
        <v>652</v>
      </c>
      <c r="C81" s="67" t="s">
        <v>307</v>
      </c>
      <c r="D81" s="125">
        <v>0</v>
      </c>
      <c r="E81" s="125">
        <v>0</v>
      </c>
      <c r="F81" s="125">
        <v>57076</v>
      </c>
      <c r="G81" s="125">
        <v>0</v>
      </c>
      <c r="H81" s="125">
        <v>57076</v>
      </c>
      <c r="I81" s="125">
        <v>0</v>
      </c>
    </row>
    <row r="82" spans="2:9" ht="15">
      <c r="B82" s="140" t="s">
        <v>308</v>
      </c>
      <c r="C82" s="140" t="s">
        <v>18</v>
      </c>
      <c r="D82" s="141">
        <v>0</v>
      </c>
      <c r="E82" s="141">
        <v>0</v>
      </c>
      <c r="F82" s="141">
        <v>88000</v>
      </c>
      <c r="G82" s="141">
        <v>0</v>
      </c>
      <c r="H82" s="141">
        <v>88000</v>
      </c>
      <c r="I82" s="125">
        <v>0</v>
      </c>
    </row>
    <row r="83" spans="2:9" ht="15">
      <c r="B83" s="67" t="s">
        <v>584</v>
      </c>
      <c r="C83" s="67" t="s">
        <v>207</v>
      </c>
      <c r="D83" s="125">
        <v>0</v>
      </c>
      <c r="E83" s="125">
        <v>0</v>
      </c>
      <c r="F83" s="125">
        <v>88000</v>
      </c>
      <c r="G83" s="125">
        <v>0</v>
      </c>
      <c r="H83" s="125">
        <v>88000</v>
      </c>
      <c r="I83" s="125">
        <v>0</v>
      </c>
    </row>
    <row r="84" spans="2:9" ht="15">
      <c r="B84" s="67" t="s">
        <v>653</v>
      </c>
      <c r="C84" s="67" t="s">
        <v>654</v>
      </c>
      <c r="D84" s="125">
        <v>0</v>
      </c>
      <c r="E84" s="125">
        <v>0</v>
      </c>
      <c r="F84" s="125">
        <v>88000</v>
      </c>
      <c r="G84" s="125">
        <v>0</v>
      </c>
      <c r="H84" s="125">
        <v>88000</v>
      </c>
      <c r="I84" s="125">
        <v>0</v>
      </c>
    </row>
    <row r="85" spans="2:9" ht="15">
      <c r="B85" s="140" t="s">
        <v>317</v>
      </c>
      <c r="C85" s="140" t="s">
        <v>39</v>
      </c>
      <c r="D85" s="141">
        <v>0</v>
      </c>
      <c r="E85" s="141">
        <v>0</v>
      </c>
      <c r="F85" s="141">
        <v>14232094</v>
      </c>
      <c r="G85" s="141">
        <v>0</v>
      </c>
      <c r="H85" s="141">
        <v>14232094</v>
      </c>
      <c r="I85" s="125">
        <v>0</v>
      </c>
    </row>
    <row r="86" spans="2:9" ht="15">
      <c r="B86" s="67" t="s">
        <v>318</v>
      </c>
      <c r="C86" s="67" t="s">
        <v>319</v>
      </c>
      <c r="D86" s="125">
        <v>0</v>
      </c>
      <c r="E86" s="125">
        <v>0</v>
      </c>
      <c r="F86" s="125">
        <v>4103956</v>
      </c>
      <c r="G86" s="125">
        <v>0</v>
      </c>
      <c r="H86" s="125">
        <v>4103956</v>
      </c>
      <c r="I86" s="125">
        <v>0</v>
      </c>
    </row>
    <row r="87" spans="2:9" ht="15">
      <c r="B87" s="67" t="s">
        <v>655</v>
      </c>
      <c r="C87" s="67" t="s">
        <v>656</v>
      </c>
      <c r="D87" s="125">
        <v>0</v>
      </c>
      <c r="E87" s="125">
        <v>0</v>
      </c>
      <c r="F87" s="125">
        <v>4103956</v>
      </c>
      <c r="G87" s="125">
        <v>0</v>
      </c>
      <c r="H87" s="125">
        <v>4103956</v>
      </c>
      <c r="I87" s="125">
        <v>0</v>
      </c>
    </row>
    <row r="88" spans="2:9" ht="15">
      <c r="B88" s="67" t="s">
        <v>322</v>
      </c>
      <c r="C88" s="67" t="s">
        <v>323</v>
      </c>
      <c r="D88" s="125">
        <v>0</v>
      </c>
      <c r="E88" s="125">
        <v>0</v>
      </c>
      <c r="F88" s="125">
        <v>10128138</v>
      </c>
      <c r="G88" s="125">
        <v>0</v>
      </c>
      <c r="H88" s="125">
        <v>10128138</v>
      </c>
      <c r="I88" s="125">
        <v>0</v>
      </c>
    </row>
    <row r="89" spans="2:9" ht="15">
      <c r="B89" s="67" t="s">
        <v>657</v>
      </c>
      <c r="C89" s="67" t="s">
        <v>658</v>
      </c>
      <c r="D89" s="125">
        <v>0</v>
      </c>
      <c r="E89" s="125">
        <v>0</v>
      </c>
      <c r="F89" s="125">
        <v>10128138</v>
      </c>
      <c r="G89" s="125">
        <v>0</v>
      </c>
      <c r="H89" s="125">
        <v>10128138</v>
      </c>
      <c r="I89" s="125">
        <v>0</v>
      </c>
    </row>
    <row r="90" spans="2:9" ht="15">
      <c r="B90" s="140" t="s">
        <v>326</v>
      </c>
      <c r="C90" s="140" t="s">
        <v>40</v>
      </c>
      <c r="D90" s="141">
        <v>0</v>
      </c>
      <c r="E90" s="141">
        <v>0</v>
      </c>
      <c r="F90" s="141">
        <v>3150332</v>
      </c>
      <c r="G90" s="141">
        <v>0</v>
      </c>
      <c r="H90" s="141">
        <v>3150332</v>
      </c>
      <c r="I90" s="125">
        <v>0</v>
      </c>
    </row>
    <row r="91" spans="2:9" ht="15">
      <c r="B91" s="67" t="s">
        <v>327</v>
      </c>
      <c r="C91" s="67" t="s">
        <v>328</v>
      </c>
      <c r="D91" s="125">
        <v>0</v>
      </c>
      <c r="E91" s="125">
        <v>0</v>
      </c>
      <c r="F91" s="125">
        <v>82870</v>
      </c>
      <c r="G91" s="125">
        <v>0</v>
      </c>
      <c r="H91" s="125">
        <v>82870</v>
      </c>
      <c r="I91" s="125">
        <v>0</v>
      </c>
    </row>
    <row r="92" spans="2:9" ht="15">
      <c r="B92" s="67" t="s">
        <v>659</v>
      </c>
      <c r="C92" s="67" t="s">
        <v>660</v>
      </c>
      <c r="D92" s="125">
        <v>0</v>
      </c>
      <c r="E92" s="125">
        <v>0</v>
      </c>
      <c r="F92" s="125">
        <v>82870</v>
      </c>
      <c r="G92" s="125">
        <v>0</v>
      </c>
      <c r="H92" s="125">
        <v>82870</v>
      </c>
      <c r="I92" s="125">
        <v>0</v>
      </c>
    </row>
    <row r="93" spans="2:9" ht="15">
      <c r="B93" s="67" t="s">
        <v>596</v>
      </c>
      <c r="C93" s="67" t="s">
        <v>597</v>
      </c>
      <c r="D93" s="125">
        <v>0</v>
      </c>
      <c r="E93" s="125">
        <v>0</v>
      </c>
      <c r="F93" s="125">
        <v>33235</v>
      </c>
      <c r="G93" s="125">
        <v>0</v>
      </c>
      <c r="H93" s="125">
        <v>33235</v>
      </c>
      <c r="I93" s="125">
        <v>0</v>
      </c>
    </row>
    <row r="94" spans="2:9" ht="15">
      <c r="B94" s="67" t="s">
        <v>661</v>
      </c>
      <c r="C94" s="67" t="s">
        <v>662</v>
      </c>
      <c r="D94" s="125">
        <v>0</v>
      </c>
      <c r="E94" s="125">
        <v>0</v>
      </c>
      <c r="F94" s="125">
        <v>33235</v>
      </c>
      <c r="G94" s="125">
        <v>0</v>
      </c>
      <c r="H94" s="125">
        <v>33235</v>
      </c>
      <c r="I94" s="125">
        <v>0</v>
      </c>
    </row>
    <row r="95" spans="2:9" ht="15">
      <c r="B95" s="67" t="s">
        <v>331</v>
      </c>
      <c r="C95" s="67" t="s">
        <v>332</v>
      </c>
      <c r="D95" s="125">
        <v>0</v>
      </c>
      <c r="E95" s="125">
        <v>0</v>
      </c>
      <c r="F95" s="125">
        <v>130000</v>
      </c>
      <c r="G95" s="125">
        <v>0</v>
      </c>
      <c r="H95" s="125">
        <v>130000</v>
      </c>
      <c r="I95" s="125">
        <v>0</v>
      </c>
    </row>
    <row r="96" spans="2:9" ht="15">
      <c r="B96" s="67" t="s">
        <v>663</v>
      </c>
      <c r="C96" s="67" t="s">
        <v>664</v>
      </c>
      <c r="D96" s="125">
        <v>0</v>
      </c>
      <c r="E96" s="125">
        <v>0</v>
      </c>
      <c r="F96" s="125">
        <v>130000</v>
      </c>
      <c r="G96" s="125">
        <v>0</v>
      </c>
      <c r="H96" s="125">
        <v>130000</v>
      </c>
      <c r="I96" s="125">
        <v>0</v>
      </c>
    </row>
    <row r="97" spans="2:9" ht="15">
      <c r="B97" s="67" t="s">
        <v>335</v>
      </c>
      <c r="C97" s="67" t="s">
        <v>336</v>
      </c>
      <c r="D97" s="125">
        <v>0</v>
      </c>
      <c r="E97" s="125">
        <v>0</v>
      </c>
      <c r="F97" s="125">
        <v>800000</v>
      </c>
      <c r="G97" s="125">
        <v>0</v>
      </c>
      <c r="H97" s="125">
        <v>800000</v>
      </c>
      <c r="I97" s="125">
        <v>0</v>
      </c>
    </row>
    <row r="98" spans="2:9" ht="15">
      <c r="B98" s="67" t="s">
        <v>665</v>
      </c>
      <c r="C98" s="67" t="s">
        <v>666</v>
      </c>
      <c r="D98" s="125">
        <v>0</v>
      </c>
      <c r="E98" s="125">
        <v>0</v>
      </c>
      <c r="F98" s="125">
        <v>800000</v>
      </c>
      <c r="G98" s="125">
        <v>0</v>
      </c>
      <c r="H98" s="125">
        <v>800000</v>
      </c>
      <c r="I98" s="125">
        <v>0</v>
      </c>
    </row>
    <row r="99" spans="2:9" ht="15">
      <c r="B99" s="67" t="s">
        <v>339</v>
      </c>
      <c r="C99" s="67" t="s">
        <v>340</v>
      </c>
      <c r="D99" s="125">
        <v>0</v>
      </c>
      <c r="E99" s="125">
        <v>0</v>
      </c>
      <c r="F99" s="125">
        <v>1570967</v>
      </c>
      <c r="G99" s="125">
        <v>0</v>
      </c>
      <c r="H99" s="125">
        <v>1570967</v>
      </c>
      <c r="I99" s="125">
        <v>0</v>
      </c>
    </row>
    <row r="100" spans="2:9" ht="15">
      <c r="B100" s="67" t="s">
        <v>667</v>
      </c>
      <c r="C100" s="67" t="s">
        <v>668</v>
      </c>
      <c r="D100" s="125">
        <v>0</v>
      </c>
      <c r="E100" s="125">
        <v>0</v>
      </c>
      <c r="F100" s="125">
        <v>1570967</v>
      </c>
      <c r="G100" s="125">
        <v>0</v>
      </c>
      <c r="H100" s="125">
        <v>1570967</v>
      </c>
      <c r="I100" s="125">
        <v>0</v>
      </c>
    </row>
    <row r="101" spans="2:9" ht="15">
      <c r="B101" s="67" t="s">
        <v>343</v>
      </c>
      <c r="C101" s="67" t="s">
        <v>344</v>
      </c>
      <c r="D101" s="125">
        <v>0</v>
      </c>
      <c r="E101" s="125">
        <v>0</v>
      </c>
      <c r="F101" s="125">
        <v>30000</v>
      </c>
      <c r="G101" s="125">
        <v>0</v>
      </c>
      <c r="H101" s="125">
        <v>30000</v>
      </c>
      <c r="I101" s="125">
        <v>0</v>
      </c>
    </row>
    <row r="102" spans="2:9" ht="15">
      <c r="B102" s="67" t="s">
        <v>669</v>
      </c>
      <c r="C102" s="67" t="s">
        <v>670</v>
      </c>
      <c r="D102" s="125">
        <v>0</v>
      </c>
      <c r="E102" s="125">
        <v>0</v>
      </c>
      <c r="F102" s="125">
        <v>30000</v>
      </c>
      <c r="G102" s="125">
        <v>0</v>
      </c>
      <c r="H102" s="125">
        <v>30000</v>
      </c>
      <c r="I102" s="125">
        <v>0</v>
      </c>
    </row>
    <row r="103" spans="2:9" ht="15">
      <c r="B103" s="67" t="s">
        <v>351</v>
      </c>
      <c r="C103" s="67" t="s">
        <v>352</v>
      </c>
      <c r="D103" s="125">
        <v>0</v>
      </c>
      <c r="E103" s="125">
        <v>0</v>
      </c>
      <c r="F103" s="125">
        <v>87404</v>
      </c>
      <c r="G103" s="125">
        <v>0</v>
      </c>
      <c r="H103" s="125">
        <v>87404</v>
      </c>
      <c r="I103" s="125">
        <v>0</v>
      </c>
    </row>
    <row r="104" spans="2:9" ht="15">
      <c r="B104" s="67" t="s">
        <v>671</v>
      </c>
      <c r="C104" s="67" t="s">
        <v>672</v>
      </c>
      <c r="D104" s="125">
        <v>0</v>
      </c>
      <c r="E104" s="125">
        <v>0</v>
      </c>
      <c r="F104" s="125">
        <v>87404</v>
      </c>
      <c r="G104" s="125">
        <v>0</v>
      </c>
      <c r="H104" s="125">
        <v>87404</v>
      </c>
      <c r="I104" s="125">
        <v>0</v>
      </c>
    </row>
    <row r="105" spans="2:9" ht="15">
      <c r="B105" s="67" t="s">
        <v>355</v>
      </c>
      <c r="C105" s="67" t="s">
        <v>207</v>
      </c>
      <c r="D105" s="125">
        <v>0</v>
      </c>
      <c r="E105" s="125">
        <v>0</v>
      </c>
      <c r="F105" s="125">
        <v>415856</v>
      </c>
      <c r="G105" s="125">
        <v>0</v>
      </c>
      <c r="H105" s="125">
        <v>415856</v>
      </c>
      <c r="I105" s="125">
        <v>0</v>
      </c>
    </row>
    <row r="106" spans="2:9" ht="15">
      <c r="B106" s="67" t="s">
        <v>673</v>
      </c>
      <c r="C106" s="67" t="s">
        <v>674</v>
      </c>
      <c r="D106" s="125">
        <v>0</v>
      </c>
      <c r="E106" s="125">
        <v>0</v>
      </c>
      <c r="F106" s="125">
        <v>415856</v>
      </c>
      <c r="G106" s="125">
        <v>0</v>
      </c>
      <c r="H106" s="125">
        <v>415856</v>
      </c>
      <c r="I106" s="125">
        <v>0</v>
      </c>
    </row>
    <row r="107" spans="2:9" ht="15">
      <c r="B107" s="67" t="s">
        <v>675</v>
      </c>
      <c r="C107" s="67" t="s">
        <v>676</v>
      </c>
      <c r="D107" s="125">
        <v>0</v>
      </c>
      <c r="E107" s="125">
        <v>0</v>
      </c>
      <c r="F107" s="125">
        <v>165856</v>
      </c>
      <c r="G107" s="125">
        <v>0</v>
      </c>
      <c r="H107" s="125">
        <v>165856</v>
      </c>
      <c r="I107" s="125">
        <v>0</v>
      </c>
    </row>
    <row r="108" spans="2:9" ht="15">
      <c r="B108" s="67" t="s">
        <v>677</v>
      </c>
      <c r="C108" s="67" t="s">
        <v>361</v>
      </c>
      <c r="D108" s="125">
        <v>0</v>
      </c>
      <c r="E108" s="125">
        <v>0</v>
      </c>
      <c r="F108" s="125">
        <v>250000</v>
      </c>
      <c r="G108" s="125">
        <v>0</v>
      </c>
      <c r="H108" s="125">
        <v>250000</v>
      </c>
      <c r="I108" s="125">
        <v>0</v>
      </c>
    </row>
    <row r="109" spans="2:9" ht="15">
      <c r="B109" s="140" t="s">
        <v>362</v>
      </c>
      <c r="C109" s="140" t="s">
        <v>19</v>
      </c>
      <c r="D109" s="141">
        <v>0</v>
      </c>
      <c r="E109" s="141">
        <v>0</v>
      </c>
      <c r="F109" s="141">
        <v>38330140</v>
      </c>
      <c r="G109" s="141">
        <v>0</v>
      </c>
      <c r="H109" s="141">
        <v>38330140</v>
      </c>
      <c r="I109" s="125">
        <v>0</v>
      </c>
    </row>
    <row r="110" spans="2:9" ht="15">
      <c r="B110" s="67" t="s">
        <v>363</v>
      </c>
      <c r="C110" s="67" t="s">
        <v>364</v>
      </c>
      <c r="D110" s="125">
        <v>0</v>
      </c>
      <c r="E110" s="125">
        <v>0</v>
      </c>
      <c r="F110" s="125">
        <v>4819098</v>
      </c>
      <c r="G110" s="125">
        <v>0</v>
      </c>
      <c r="H110" s="125">
        <v>4819098</v>
      </c>
      <c r="I110" s="125">
        <v>0</v>
      </c>
    </row>
    <row r="111" spans="2:9" ht="15">
      <c r="B111" s="67" t="s">
        <v>678</v>
      </c>
      <c r="C111" s="67" t="s">
        <v>679</v>
      </c>
      <c r="D111" s="125">
        <v>0</v>
      </c>
      <c r="E111" s="125">
        <v>0</v>
      </c>
      <c r="F111" s="125">
        <v>4819098</v>
      </c>
      <c r="G111" s="125">
        <v>0</v>
      </c>
      <c r="H111" s="125">
        <v>4819098</v>
      </c>
      <c r="I111" s="125">
        <v>0</v>
      </c>
    </row>
    <row r="112" spans="2:9" ht="15">
      <c r="B112" s="67" t="s">
        <v>371</v>
      </c>
      <c r="C112" s="67" t="s">
        <v>372</v>
      </c>
      <c r="D112" s="125">
        <v>0</v>
      </c>
      <c r="E112" s="125">
        <v>0</v>
      </c>
      <c r="F112" s="125">
        <v>92758</v>
      </c>
      <c r="G112" s="125">
        <v>0</v>
      </c>
      <c r="H112" s="125">
        <v>92758</v>
      </c>
      <c r="I112" s="125">
        <v>0</v>
      </c>
    </row>
    <row r="113" spans="2:9" ht="15">
      <c r="B113" s="67" t="s">
        <v>680</v>
      </c>
      <c r="C113" s="67" t="s">
        <v>681</v>
      </c>
      <c r="D113" s="125">
        <v>0</v>
      </c>
      <c r="E113" s="125">
        <v>0</v>
      </c>
      <c r="F113" s="125">
        <v>92758</v>
      </c>
      <c r="G113" s="125">
        <v>0</v>
      </c>
      <c r="H113" s="125">
        <v>92758</v>
      </c>
      <c r="I113" s="125">
        <v>0</v>
      </c>
    </row>
    <row r="114" spans="2:9" ht="15">
      <c r="B114" s="67" t="s">
        <v>374</v>
      </c>
      <c r="C114" s="67" t="s">
        <v>375</v>
      </c>
      <c r="D114" s="125">
        <v>0</v>
      </c>
      <c r="E114" s="125">
        <v>0</v>
      </c>
      <c r="F114" s="125">
        <v>76940</v>
      </c>
      <c r="G114" s="125">
        <v>0</v>
      </c>
      <c r="H114" s="125">
        <v>76940</v>
      </c>
      <c r="I114" s="125">
        <v>0</v>
      </c>
    </row>
    <row r="115" spans="2:9" ht="15">
      <c r="B115" s="67" t="s">
        <v>682</v>
      </c>
      <c r="C115" s="67" t="s">
        <v>683</v>
      </c>
      <c r="D115" s="125">
        <v>0</v>
      </c>
      <c r="E115" s="125">
        <v>0</v>
      </c>
      <c r="F115" s="125">
        <v>76940</v>
      </c>
      <c r="G115" s="125">
        <v>0</v>
      </c>
      <c r="H115" s="125">
        <v>76940</v>
      </c>
      <c r="I115" s="125">
        <v>0</v>
      </c>
    </row>
    <row r="116" spans="2:9" ht="15">
      <c r="B116" s="67" t="s">
        <v>378</v>
      </c>
      <c r="C116" s="67" t="s">
        <v>379</v>
      </c>
      <c r="D116" s="125">
        <v>0</v>
      </c>
      <c r="E116" s="125">
        <v>0</v>
      </c>
      <c r="F116" s="125">
        <v>600000</v>
      </c>
      <c r="G116" s="125">
        <v>0</v>
      </c>
      <c r="H116" s="125">
        <v>600000</v>
      </c>
      <c r="I116" s="125">
        <v>0</v>
      </c>
    </row>
    <row r="117" spans="2:9" ht="15">
      <c r="B117" s="67" t="s">
        <v>684</v>
      </c>
      <c r="C117" s="67" t="s">
        <v>685</v>
      </c>
      <c r="D117" s="125">
        <v>0</v>
      </c>
      <c r="E117" s="125">
        <v>0</v>
      </c>
      <c r="F117" s="125">
        <v>600000</v>
      </c>
      <c r="G117" s="125">
        <v>0</v>
      </c>
      <c r="H117" s="125">
        <v>600000</v>
      </c>
      <c r="I117" s="125">
        <v>0</v>
      </c>
    </row>
    <row r="118" spans="2:9" ht="15">
      <c r="B118" s="67" t="s">
        <v>384</v>
      </c>
      <c r="C118" s="67" t="s">
        <v>586</v>
      </c>
      <c r="D118" s="125">
        <v>0</v>
      </c>
      <c r="E118" s="125">
        <v>0</v>
      </c>
      <c r="F118" s="125">
        <v>28000</v>
      </c>
      <c r="G118" s="125">
        <v>0</v>
      </c>
      <c r="H118" s="125">
        <v>28000</v>
      </c>
      <c r="I118" s="125">
        <v>0</v>
      </c>
    </row>
    <row r="119" spans="2:9" ht="15">
      <c r="B119" s="67" t="s">
        <v>686</v>
      </c>
      <c r="C119" s="67" t="s">
        <v>687</v>
      </c>
      <c r="D119" s="125">
        <v>0</v>
      </c>
      <c r="E119" s="125">
        <v>0</v>
      </c>
      <c r="F119" s="125">
        <v>28000</v>
      </c>
      <c r="G119" s="125">
        <v>0</v>
      </c>
      <c r="H119" s="125">
        <v>28000</v>
      </c>
      <c r="I119" s="125">
        <v>0</v>
      </c>
    </row>
    <row r="120" spans="2:9" ht="15">
      <c r="B120" s="67" t="s">
        <v>688</v>
      </c>
      <c r="C120" s="67" t="s">
        <v>689</v>
      </c>
      <c r="D120" s="125">
        <v>0</v>
      </c>
      <c r="E120" s="125">
        <v>0</v>
      </c>
      <c r="F120" s="125">
        <v>123128</v>
      </c>
      <c r="G120" s="125">
        <v>0</v>
      </c>
      <c r="H120" s="125">
        <v>123128</v>
      </c>
      <c r="I120" s="125">
        <v>0</v>
      </c>
    </row>
    <row r="121" spans="2:9" ht="15">
      <c r="B121" s="67" t="s">
        <v>690</v>
      </c>
      <c r="C121" s="67" t="s">
        <v>691</v>
      </c>
      <c r="D121" s="125">
        <v>0</v>
      </c>
      <c r="E121" s="125">
        <v>0</v>
      </c>
      <c r="F121" s="125">
        <v>123128</v>
      </c>
      <c r="G121" s="125">
        <v>0</v>
      </c>
      <c r="H121" s="125">
        <v>123128</v>
      </c>
      <c r="I121" s="125">
        <v>0</v>
      </c>
    </row>
    <row r="122" spans="2:9" ht="15">
      <c r="B122" s="67" t="s">
        <v>387</v>
      </c>
      <c r="C122" s="67" t="s">
        <v>207</v>
      </c>
      <c r="D122" s="125">
        <v>0</v>
      </c>
      <c r="E122" s="125">
        <v>0</v>
      </c>
      <c r="F122" s="125">
        <v>32590216</v>
      </c>
      <c r="G122" s="125">
        <v>0</v>
      </c>
      <c r="H122" s="125">
        <v>32590216</v>
      </c>
      <c r="I122" s="125">
        <v>0</v>
      </c>
    </row>
    <row r="123" spans="2:9" ht="15">
      <c r="B123" s="67" t="s">
        <v>692</v>
      </c>
      <c r="C123" s="67" t="s">
        <v>693</v>
      </c>
      <c r="D123" s="125">
        <v>0</v>
      </c>
      <c r="E123" s="125">
        <v>0</v>
      </c>
      <c r="F123" s="125">
        <v>32590216</v>
      </c>
      <c r="G123" s="125">
        <v>0</v>
      </c>
      <c r="H123" s="125">
        <v>32590216</v>
      </c>
      <c r="I123" s="125">
        <v>0</v>
      </c>
    </row>
    <row r="124" spans="2:9" ht="15">
      <c r="B124" s="67" t="s">
        <v>694</v>
      </c>
      <c r="C124" s="67" t="s">
        <v>695</v>
      </c>
      <c r="D124" s="125">
        <v>0</v>
      </c>
      <c r="E124" s="125">
        <v>0</v>
      </c>
      <c r="F124" s="125">
        <v>12230088</v>
      </c>
      <c r="G124" s="125">
        <v>0</v>
      </c>
      <c r="H124" s="125">
        <v>12230088</v>
      </c>
      <c r="I124" s="125">
        <v>0</v>
      </c>
    </row>
    <row r="125" spans="2:9" ht="15">
      <c r="B125" s="67" t="s">
        <v>696</v>
      </c>
      <c r="C125" s="67" t="s">
        <v>697</v>
      </c>
      <c r="D125" s="125">
        <v>0</v>
      </c>
      <c r="E125" s="125">
        <v>0</v>
      </c>
      <c r="F125" s="125">
        <v>20360128</v>
      </c>
      <c r="G125" s="125">
        <v>0</v>
      </c>
      <c r="H125" s="125">
        <v>20360128</v>
      </c>
      <c r="I125" s="125">
        <v>0</v>
      </c>
    </row>
    <row r="126" spans="2:9" ht="15">
      <c r="B126" s="140" t="s">
        <v>396</v>
      </c>
      <c r="C126" s="140" t="s">
        <v>41</v>
      </c>
      <c r="D126" s="141">
        <v>0</v>
      </c>
      <c r="E126" s="141">
        <v>0</v>
      </c>
      <c r="F126" s="141">
        <v>5742151</v>
      </c>
      <c r="G126" s="141">
        <v>0</v>
      </c>
      <c r="H126" s="141">
        <v>5742151</v>
      </c>
      <c r="I126" s="125">
        <v>0</v>
      </c>
    </row>
    <row r="127" spans="2:9" ht="15">
      <c r="B127" s="67" t="s">
        <v>397</v>
      </c>
      <c r="C127" s="67" t="s">
        <v>398</v>
      </c>
      <c r="D127" s="125">
        <v>0</v>
      </c>
      <c r="E127" s="125">
        <v>0</v>
      </c>
      <c r="F127" s="125">
        <v>4541729</v>
      </c>
      <c r="G127" s="125">
        <v>0</v>
      </c>
      <c r="H127" s="125">
        <v>4541729</v>
      </c>
      <c r="I127" s="125">
        <v>0</v>
      </c>
    </row>
    <row r="128" spans="2:9" ht="15">
      <c r="B128" s="67" t="s">
        <v>698</v>
      </c>
      <c r="C128" s="67" t="s">
        <v>699</v>
      </c>
      <c r="D128" s="125">
        <v>0</v>
      </c>
      <c r="E128" s="125">
        <v>0</v>
      </c>
      <c r="F128" s="125">
        <v>4541729</v>
      </c>
      <c r="G128" s="125">
        <v>0</v>
      </c>
      <c r="H128" s="125">
        <v>4541729</v>
      </c>
      <c r="I128" s="125">
        <v>0</v>
      </c>
    </row>
    <row r="129" spans="2:9" ht="15">
      <c r="B129" s="67" t="s">
        <v>405</v>
      </c>
      <c r="C129" s="67" t="s">
        <v>406</v>
      </c>
      <c r="D129" s="125">
        <v>0</v>
      </c>
      <c r="E129" s="125">
        <v>0</v>
      </c>
      <c r="F129" s="125">
        <v>1045800</v>
      </c>
      <c r="G129" s="125">
        <v>0</v>
      </c>
      <c r="H129" s="125">
        <v>1045800</v>
      </c>
      <c r="I129" s="125">
        <v>0</v>
      </c>
    </row>
    <row r="130" spans="2:9" ht="15">
      <c r="B130" s="67" t="s">
        <v>700</v>
      </c>
      <c r="C130" s="67" t="s">
        <v>701</v>
      </c>
      <c r="D130" s="125">
        <v>0</v>
      </c>
      <c r="E130" s="125">
        <v>0</v>
      </c>
      <c r="F130" s="125">
        <v>1045800</v>
      </c>
      <c r="G130" s="125">
        <v>0</v>
      </c>
      <c r="H130" s="125">
        <v>1045800</v>
      </c>
      <c r="I130" s="125">
        <v>0</v>
      </c>
    </row>
    <row r="131" spans="2:9" ht="15">
      <c r="B131" s="67" t="s">
        <v>409</v>
      </c>
      <c r="C131" s="67" t="s">
        <v>410</v>
      </c>
      <c r="D131" s="125">
        <v>0</v>
      </c>
      <c r="E131" s="125">
        <v>0</v>
      </c>
      <c r="F131" s="125">
        <v>154622</v>
      </c>
      <c r="G131" s="125">
        <v>0</v>
      </c>
      <c r="H131" s="125">
        <v>154622</v>
      </c>
      <c r="I131" s="125">
        <v>0</v>
      </c>
    </row>
    <row r="132" spans="2:9" ht="15">
      <c r="B132" s="67" t="s">
        <v>702</v>
      </c>
      <c r="C132" s="67" t="s">
        <v>703</v>
      </c>
      <c r="D132" s="125">
        <v>0</v>
      </c>
      <c r="E132" s="125">
        <v>0</v>
      </c>
      <c r="F132" s="125">
        <v>154622</v>
      </c>
      <c r="G132" s="125">
        <v>0</v>
      </c>
      <c r="H132" s="125">
        <v>154622</v>
      </c>
      <c r="I132" s="125">
        <v>0</v>
      </c>
    </row>
    <row r="133" spans="2:9" ht="15">
      <c r="B133" s="140" t="s">
        <v>416</v>
      </c>
      <c r="C133" s="140" t="s">
        <v>42</v>
      </c>
      <c r="D133" s="141">
        <v>0</v>
      </c>
      <c r="E133" s="141">
        <v>0</v>
      </c>
      <c r="F133" s="141">
        <v>6506231</v>
      </c>
      <c r="G133" s="141">
        <v>41000</v>
      </c>
      <c r="H133" s="141">
        <v>6465231</v>
      </c>
      <c r="I133" s="125">
        <v>0</v>
      </c>
    </row>
    <row r="134" spans="2:9" ht="15">
      <c r="B134" s="67" t="s">
        <v>417</v>
      </c>
      <c r="C134" s="67" t="s">
        <v>418</v>
      </c>
      <c r="D134" s="125">
        <v>0</v>
      </c>
      <c r="E134" s="125">
        <v>0</v>
      </c>
      <c r="F134" s="125">
        <v>447000</v>
      </c>
      <c r="G134" s="125">
        <v>0</v>
      </c>
      <c r="H134" s="125">
        <v>447000</v>
      </c>
      <c r="I134" s="125">
        <v>0</v>
      </c>
    </row>
    <row r="135" spans="2:9" ht="15">
      <c r="B135" s="67" t="s">
        <v>704</v>
      </c>
      <c r="C135" s="67" t="s">
        <v>705</v>
      </c>
      <c r="D135" s="125">
        <v>0</v>
      </c>
      <c r="E135" s="125">
        <v>0</v>
      </c>
      <c r="F135" s="125">
        <v>447000</v>
      </c>
      <c r="G135" s="125">
        <v>0</v>
      </c>
      <c r="H135" s="125">
        <v>447000</v>
      </c>
      <c r="I135" s="125">
        <v>0</v>
      </c>
    </row>
    <row r="136" spans="2:9" ht="15">
      <c r="B136" s="67" t="s">
        <v>425</v>
      </c>
      <c r="C136" s="67" t="s">
        <v>426</v>
      </c>
      <c r="D136" s="125">
        <v>0</v>
      </c>
      <c r="E136" s="125">
        <v>0</v>
      </c>
      <c r="F136" s="125">
        <v>4804231</v>
      </c>
      <c r="G136" s="125">
        <v>0</v>
      </c>
      <c r="H136" s="125">
        <v>4804231</v>
      </c>
      <c r="I136" s="125">
        <v>0</v>
      </c>
    </row>
    <row r="137" spans="2:9" ht="15">
      <c r="B137" s="67" t="s">
        <v>706</v>
      </c>
      <c r="C137" s="67" t="s">
        <v>707</v>
      </c>
      <c r="D137" s="125">
        <v>0</v>
      </c>
      <c r="E137" s="125">
        <v>0</v>
      </c>
      <c r="F137" s="125">
        <v>4804231</v>
      </c>
      <c r="G137" s="125">
        <v>0</v>
      </c>
      <c r="H137" s="125">
        <v>4804231</v>
      </c>
      <c r="I137" s="125">
        <v>0</v>
      </c>
    </row>
    <row r="138" spans="2:9" ht="15">
      <c r="B138" s="67" t="s">
        <v>428</v>
      </c>
      <c r="C138" s="67" t="s">
        <v>429</v>
      </c>
      <c r="D138" s="125">
        <v>0</v>
      </c>
      <c r="E138" s="125">
        <v>0</v>
      </c>
      <c r="F138" s="125">
        <v>1255000</v>
      </c>
      <c r="G138" s="125">
        <v>41000</v>
      </c>
      <c r="H138" s="125">
        <v>1214000</v>
      </c>
      <c r="I138" s="125">
        <v>0</v>
      </c>
    </row>
    <row r="139" spans="2:9" ht="15">
      <c r="B139" s="67" t="s">
        <v>708</v>
      </c>
      <c r="C139" s="67" t="s">
        <v>709</v>
      </c>
      <c r="D139" s="125">
        <v>0</v>
      </c>
      <c r="E139" s="125">
        <v>0</v>
      </c>
      <c r="F139" s="125">
        <v>1255000</v>
      </c>
      <c r="G139" s="125">
        <v>41000</v>
      </c>
      <c r="H139" s="125">
        <v>1214000</v>
      </c>
      <c r="I139" s="125">
        <v>0</v>
      </c>
    </row>
    <row r="140" spans="2:9" ht="15">
      <c r="B140" s="140" t="s">
        <v>432</v>
      </c>
      <c r="C140" s="140" t="s">
        <v>43</v>
      </c>
      <c r="D140" s="141">
        <v>0</v>
      </c>
      <c r="E140" s="141">
        <v>0</v>
      </c>
      <c r="F140" s="141">
        <v>29695567.07</v>
      </c>
      <c r="G140" s="141">
        <v>0</v>
      </c>
      <c r="H140" s="142">
        <v>29695567.07</v>
      </c>
      <c r="I140" s="125">
        <v>0</v>
      </c>
    </row>
    <row r="141" spans="2:9" ht="15">
      <c r="B141" s="67" t="s">
        <v>433</v>
      </c>
      <c r="C141" s="67" t="s">
        <v>310</v>
      </c>
      <c r="D141" s="125">
        <v>0</v>
      </c>
      <c r="E141" s="125">
        <v>0</v>
      </c>
      <c r="F141" s="125">
        <v>16408927.92</v>
      </c>
      <c r="G141" s="125">
        <v>0</v>
      </c>
      <c r="H141" s="125">
        <v>16408927.92</v>
      </c>
      <c r="I141" s="125">
        <v>0</v>
      </c>
    </row>
    <row r="142" spans="2:9" ht="15">
      <c r="B142" s="67" t="s">
        <v>710</v>
      </c>
      <c r="C142" s="67" t="s">
        <v>711</v>
      </c>
      <c r="D142" s="125">
        <v>0</v>
      </c>
      <c r="E142" s="125">
        <v>0</v>
      </c>
      <c r="F142" s="125">
        <v>16408927.92</v>
      </c>
      <c r="G142" s="125">
        <v>0</v>
      </c>
      <c r="H142" s="125">
        <v>16408927.92</v>
      </c>
      <c r="I142" s="125">
        <v>0</v>
      </c>
    </row>
    <row r="143" spans="2:9" ht="15">
      <c r="B143" s="67" t="s">
        <v>440</v>
      </c>
      <c r="C143" s="67" t="s">
        <v>406</v>
      </c>
      <c r="D143" s="125">
        <v>0</v>
      </c>
      <c r="E143" s="125">
        <v>0</v>
      </c>
      <c r="F143" s="125">
        <v>7954076.91</v>
      </c>
      <c r="G143" s="125">
        <v>0</v>
      </c>
      <c r="H143" s="125">
        <v>7954076.91</v>
      </c>
      <c r="I143" s="125">
        <v>0</v>
      </c>
    </row>
    <row r="144" spans="2:9" ht="15">
      <c r="B144" s="67" t="s">
        <v>712</v>
      </c>
      <c r="C144" s="67" t="s">
        <v>701</v>
      </c>
      <c r="D144" s="125">
        <v>0</v>
      </c>
      <c r="E144" s="125">
        <v>0</v>
      </c>
      <c r="F144" s="125">
        <v>7954076.91</v>
      </c>
      <c r="G144" s="125">
        <v>0</v>
      </c>
      <c r="H144" s="125">
        <v>7954076.91</v>
      </c>
      <c r="I144" s="125">
        <v>0</v>
      </c>
    </row>
    <row r="145" spans="2:9" ht="15">
      <c r="B145" s="67" t="s">
        <v>442</v>
      </c>
      <c r="C145" s="67" t="s">
        <v>443</v>
      </c>
      <c r="D145" s="125">
        <v>0</v>
      </c>
      <c r="E145" s="125">
        <v>0</v>
      </c>
      <c r="F145" s="125">
        <v>5332562.24</v>
      </c>
      <c r="G145" s="125">
        <v>0</v>
      </c>
      <c r="H145" s="125">
        <v>5332562.24</v>
      </c>
      <c r="I145" s="125">
        <v>0</v>
      </c>
    </row>
    <row r="146" spans="2:9" ht="15">
      <c r="B146" s="67" t="s">
        <v>713</v>
      </c>
      <c r="C146" s="67" t="s">
        <v>714</v>
      </c>
      <c r="D146" s="125">
        <v>0</v>
      </c>
      <c r="E146" s="125">
        <v>0</v>
      </c>
      <c r="F146" s="125">
        <v>5332562.24</v>
      </c>
      <c r="G146" s="125">
        <v>0</v>
      </c>
      <c r="H146" s="125">
        <v>5332562.24</v>
      </c>
      <c r="I146" s="125">
        <v>0</v>
      </c>
    </row>
    <row r="147" spans="2:9" ht="15">
      <c r="B147" s="140" t="s">
        <v>450</v>
      </c>
      <c r="C147" s="140" t="s">
        <v>12</v>
      </c>
      <c r="D147" s="141">
        <v>0</v>
      </c>
      <c r="E147" s="141">
        <v>0</v>
      </c>
      <c r="F147" s="141">
        <v>73147029</v>
      </c>
      <c r="G147" s="141">
        <v>30012</v>
      </c>
      <c r="H147" s="141">
        <v>73117017</v>
      </c>
      <c r="I147" s="125">
        <v>0</v>
      </c>
    </row>
    <row r="148" spans="2:9" ht="15">
      <c r="B148" s="67" t="s">
        <v>455</v>
      </c>
      <c r="C148" s="67" t="s">
        <v>456</v>
      </c>
      <c r="D148" s="125">
        <v>0</v>
      </c>
      <c r="E148" s="125">
        <v>0</v>
      </c>
      <c r="F148" s="125">
        <v>753473</v>
      </c>
      <c r="G148" s="125">
        <v>0</v>
      </c>
      <c r="H148" s="125">
        <v>753473</v>
      </c>
      <c r="I148" s="125">
        <v>0</v>
      </c>
    </row>
    <row r="149" spans="2:9" ht="15">
      <c r="B149" s="67" t="s">
        <v>715</v>
      </c>
      <c r="C149" s="67" t="s">
        <v>716</v>
      </c>
      <c r="D149" s="125">
        <v>0</v>
      </c>
      <c r="E149" s="125">
        <v>0</v>
      </c>
      <c r="F149" s="125">
        <v>753473</v>
      </c>
      <c r="G149" s="125">
        <v>0</v>
      </c>
      <c r="H149" s="125">
        <v>753473</v>
      </c>
      <c r="I149" s="125">
        <v>0</v>
      </c>
    </row>
    <row r="150" spans="2:9" ht="15">
      <c r="B150" s="67" t="s">
        <v>717</v>
      </c>
      <c r="C150" s="67" t="s">
        <v>718</v>
      </c>
      <c r="D150" s="125">
        <v>0</v>
      </c>
      <c r="E150" s="125">
        <v>0</v>
      </c>
      <c r="F150" s="125">
        <v>753473</v>
      </c>
      <c r="G150" s="125">
        <v>0</v>
      </c>
      <c r="H150" s="125">
        <v>753473</v>
      </c>
      <c r="I150" s="125">
        <v>0</v>
      </c>
    </row>
    <row r="151" spans="2:9" ht="15">
      <c r="B151" s="67" t="s">
        <v>463</v>
      </c>
      <c r="C151" s="67" t="s">
        <v>464</v>
      </c>
      <c r="D151" s="125">
        <v>0</v>
      </c>
      <c r="E151" s="125">
        <v>0</v>
      </c>
      <c r="F151" s="125">
        <v>344339</v>
      </c>
      <c r="G151" s="125">
        <v>0</v>
      </c>
      <c r="H151" s="125">
        <v>344339</v>
      </c>
      <c r="I151" s="125">
        <v>0</v>
      </c>
    </row>
    <row r="152" spans="2:9" ht="15">
      <c r="B152" s="67" t="s">
        <v>719</v>
      </c>
      <c r="C152" s="67" t="s">
        <v>693</v>
      </c>
      <c r="D152" s="125">
        <v>0</v>
      </c>
      <c r="E152" s="125">
        <v>0</v>
      </c>
      <c r="F152" s="125">
        <v>344339</v>
      </c>
      <c r="G152" s="125">
        <v>0</v>
      </c>
      <c r="H152" s="125">
        <v>344339</v>
      </c>
      <c r="I152" s="125">
        <v>0</v>
      </c>
    </row>
    <row r="153" spans="2:9" ht="15">
      <c r="B153" s="67" t="s">
        <v>720</v>
      </c>
      <c r="C153" s="67" t="s">
        <v>721</v>
      </c>
      <c r="D153" s="125">
        <v>0</v>
      </c>
      <c r="E153" s="125">
        <v>0</v>
      </c>
      <c r="F153" s="125">
        <v>344339</v>
      </c>
      <c r="G153" s="125">
        <v>0</v>
      </c>
      <c r="H153" s="125">
        <v>344339</v>
      </c>
      <c r="I153" s="125">
        <v>0</v>
      </c>
    </row>
    <row r="154" spans="2:9" ht="15">
      <c r="B154" s="67" t="s">
        <v>468</v>
      </c>
      <c r="C154" s="67" t="s">
        <v>469</v>
      </c>
      <c r="D154" s="125">
        <v>0</v>
      </c>
      <c r="E154" s="125">
        <v>0</v>
      </c>
      <c r="F154" s="125">
        <v>2160971</v>
      </c>
      <c r="G154" s="125">
        <v>0</v>
      </c>
      <c r="H154" s="125">
        <v>2160971</v>
      </c>
      <c r="I154" s="125">
        <v>0</v>
      </c>
    </row>
    <row r="155" spans="2:9" ht="15">
      <c r="B155" s="67" t="s">
        <v>722</v>
      </c>
      <c r="C155" s="67" t="s">
        <v>723</v>
      </c>
      <c r="D155" s="125">
        <v>0</v>
      </c>
      <c r="E155" s="125">
        <v>0</v>
      </c>
      <c r="F155" s="125">
        <v>2160971</v>
      </c>
      <c r="G155" s="125">
        <v>0</v>
      </c>
      <c r="H155" s="125">
        <v>2160971</v>
      </c>
      <c r="I155" s="125">
        <v>0</v>
      </c>
    </row>
    <row r="156" spans="2:9" ht="15">
      <c r="B156" s="67" t="s">
        <v>472</v>
      </c>
      <c r="C156" s="67" t="s">
        <v>473</v>
      </c>
      <c r="D156" s="125">
        <v>0</v>
      </c>
      <c r="E156" s="125">
        <v>0</v>
      </c>
      <c r="F156" s="125">
        <v>323400</v>
      </c>
      <c r="G156" s="125">
        <v>0</v>
      </c>
      <c r="H156" s="125">
        <v>323400</v>
      </c>
      <c r="I156" s="125">
        <v>0</v>
      </c>
    </row>
    <row r="157" spans="2:9" ht="15">
      <c r="B157" s="67" t="s">
        <v>724</v>
      </c>
      <c r="C157" s="67" t="s">
        <v>725</v>
      </c>
      <c r="D157" s="125">
        <v>0</v>
      </c>
      <c r="E157" s="125">
        <v>0</v>
      </c>
      <c r="F157" s="125">
        <v>323400</v>
      </c>
      <c r="G157" s="125">
        <v>0</v>
      </c>
      <c r="H157" s="125">
        <v>323400</v>
      </c>
      <c r="I157" s="125">
        <v>0</v>
      </c>
    </row>
    <row r="158" spans="2:9" ht="15">
      <c r="B158" s="67" t="s">
        <v>482</v>
      </c>
      <c r="C158" s="67" t="s">
        <v>483</v>
      </c>
      <c r="D158" s="125">
        <v>0</v>
      </c>
      <c r="E158" s="125">
        <v>0</v>
      </c>
      <c r="F158" s="125">
        <v>21414175</v>
      </c>
      <c r="G158" s="125">
        <v>0</v>
      </c>
      <c r="H158" s="125">
        <v>21414175</v>
      </c>
      <c r="I158" s="125">
        <v>0</v>
      </c>
    </row>
    <row r="159" spans="2:9" ht="15">
      <c r="B159" s="67" t="s">
        <v>726</v>
      </c>
      <c r="C159" s="67" t="s">
        <v>727</v>
      </c>
      <c r="D159" s="125">
        <v>0</v>
      </c>
      <c r="E159" s="125">
        <v>0</v>
      </c>
      <c r="F159" s="125">
        <v>21414175</v>
      </c>
      <c r="G159" s="125">
        <v>0</v>
      </c>
      <c r="H159" s="125">
        <v>21414175</v>
      </c>
      <c r="I159" s="125">
        <v>0</v>
      </c>
    </row>
    <row r="160" spans="2:9" ht="15">
      <c r="B160" s="67" t="s">
        <v>728</v>
      </c>
      <c r="C160" s="67" t="s">
        <v>729</v>
      </c>
      <c r="D160" s="125">
        <v>0</v>
      </c>
      <c r="E160" s="125">
        <v>0</v>
      </c>
      <c r="F160" s="125">
        <v>21414175</v>
      </c>
      <c r="G160" s="125">
        <v>0</v>
      </c>
      <c r="H160" s="125">
        <v>21414175</v>
      </c>
      <c r="I160" s="125">
        <v>0</v>
      </c>
    </row>
    <row r="161" spans="2:9" ht="15">
      <c r="B161" s="67" t="s">
        <v>494</v>
      </c>
      <c r="C161" s="67" t="s">
        <v>207</v>
      </c>
      <c r="D161" s="125">
        <v>0</v>
      </c>
      <c r="E161" s="125">
        <v>0</v>
      </c>
      <c r="F161" s="125">
        <v>48150671</v>
      </c>
      <c r="G161" s="125">
        <v>30012</v>
      </c>
      <c r="H161" s="125">
        <v>48120659</v>
      </c>
      <c r="I161" s="125">
        <v>0</v>
      </c>
    </row>
    <row r="162" spans="2:9" ht="15">
      <c r="B162" s="67" t="s">
        <v>730</v>
      </c>
      <c r="C162" s="67" t="s">
        <v>693</v>
      </c>
      <c r="D162" s="125">
        <v>0</v>
      </c>
      <c r="E162" s="125">
        <v>0</v>
      </c>
      <c r="F162" s="125">
        <v>48150671</v>
      </c>
      <c r="G162" s="125">
        <v>30012</v>
      </c>
      <c r="H162" s="125">
        <v>48120659</v>
      </c>
      <c r="I162" s="125">
        <v>0</v>
      </c>
    </row>
    <row r="163" spans="2:9" ht="15">
      <c r="B163" s="67" t="s">
        <v>731</v>
      </c>
      <c r="C163" s="67" t="s">
        <v>732</v>
      </c>
      <c r="D163" s="125">
        <v>0</v>
      </c>
      <c r="E163" s="125">
        <v>0</v>
      </c>
      <c r="F163" s="125">
        <v>6675520</v>
      </c>
      <c r="G163" s="125">
        <v>28800</v>
      </c>
      <c r="H163" s="125">
        <v>6646720</v>
      </c>
      <c r="I163" s="125">
        <v>0</v>
      </c>
    </row>
    <row r="164" spans="2:9" ht="15">
      <c r="B164" s="67" t="s">
        <v>733</v>
      </c>
      <c r="C164" s="67" t="s">
        <v>654</v>
      </c>
      <c r="D164" s="125">
        <v>0</v>
      </c>
      <c r="E164" s="125">
        <v>0</v>
      </c>
      <c r="F164" s="125">
        <v>41475151</v>
      </c>
      <c r="G164" s="125">
        <v>1212</v>
      </c>
      <c r="H164" s="125">
        <v>41473939</v>
      </c>
      <c r="I164" s="125">
        <v>0</v>
      </c>
    </row>
    <row r="165" spans="2:9" ht="15">
      <c r="B165" s="140" t="s">
        <v>748</v>
      </c>
      <c r="C165" s="140" t="s">
        <v>749</v>
      </c>
      <c r="D165" s="141">
        <v>0</v>
      </c>
      <c r="E165" s="141">
        <v>0</v>
      </c>
      <c r="F165" s="141">
        <v>612199</v>
      </c>
      <c r="G165" s="141">
        <v>0</v>
      </c>
      <c r="H165" s="141">
        <v>612199</v>
      </c>
      <c r="I165" s="125">
        <v>0</v>
      </c>
    </row>
    <row r="166" spans="2:9" ht="15">
      <c r="B166" s="67" t="s">
        <v>750</v>
      </c>
      <c r="C166" s="67" t="s">
        <v>751</v>
      </c>
      <c r="D166" s="125">
        <v>0</v>
      </c>
      <c r="E166" s="125">
        <v>0</v>
      </c>
      <c r="F166" s="125">
        <v>612199</v>
      </c>
      <c r="G166" s="125">
        <v>0</v>
      </c>
      <c r="H166" s="125">
        <v>612199</v>
      </c>
      <c r="I166" s="125">
        <v>0</v>
      </c>
    </row>
    <row r="167" spans="2:9" ht="15">
      <c r="B167" s="67" t="s">
        <v>759</v>
      </c>
      <c r="C167" s="67" t="s">
        <v>760</v>
      </c>
      <c r="D167" s="125">
        <v>0</v>
      </c>
      <c r="E167" s="125">
        <v>0</v>
      </c>
      <c r="F167" s="125">
        <v>612199</v>
      </c>
      <c r="G167" s="125">
        <v>0</v>
      </c>
      <c r="H167" s="125">
        <v>612199</v>
      </c>
      <c r="I167" s="125">
        <v>0</v>
      </c>
    </row>
    <row r="168" spans="2:9" ht="15">
      <c r="B168" s="140" t="s">
        <v>498</v>
      </c>
      <c r="C168" s="140" t="s">
        <v>11</v>
      </c>
      <c r="D168" s="141">
        <v>0</v>
      </c>
      <c r="E168" s="141">
        <v>0</v>
      </c>
      <c r="F168" s="141">
        <v>3060900.53</v>
      </c>
      <c r="G168" s="141">
        <v>0</v>
      </c>
      <c r="H168" s="142">
        <v>3060900.53</v>
      </c>
      <c r="I168" s="125">
        <v>0</v>
      </c>
    </row>
    <row r="169" spans="2:9" ht="15">
      <c r="B169" s="67" t="s">
        <v>499</v>
      </c>
      <c r="C169" s="67" t="s">
        <v>500</v>
      </c>
      <c r="D169" s="125">
        <v>0</v>
      </c>
      <c r="E169" s="125">
        <v>0</v>
      </c>
      <c r="F169" s="125">
        <v>1585454.89</v>
      </c>
      <c r="G169" s="125">
        <v>0</v>
      </c>
      <c r="H169" s="125">
        <v>1585454.89</v>
      </c>
      <c r="I169" s="125">
        <v>0</v>
      </c>
    </row>
    <row r="170" spans="2:9" ht="15">
      <c r="B170" s="67" t="s">
        <v>734</v>
      </c>
      <c r="C170" s="67" t="s">
        <v>735</v>
      </c>
      <c r="D170" s="125">
        <v>0</v>
      </c>
      <c r="E170" s="125">
        <v>0</v>
      </c>
      <c r="F170" s="125">
        <v>1585454.89</v>
      </c>
      <c r="G170" s="125">
        <v>0</v>
      </c>
      <c r="H170" s="125">
        <v>1585454.89</v>
      </c>
      <c r="I170" s="125">
        <v>0</v>
      </c>
    </row>
    <row r="171" spans="2:9" ht="15">
      <c r="B171" s="67" t="s">
        <v>736</v>
      </c>
      <c r="C171" s="67" t="s">
        <v>737</v>
      </c>
      <c r="D171" s="125">
        <v>0</v>
      </c>
      <c r="E171" s="125">
        <v>0</v>
      </c>
      <c r="F171" s="125">
        <v>1554054.89</v>
      </c>
      <c r="G171" s="125">
        <v>0</v>
      </c>
      <c r="H171" s="125">
        <v>1554054.89</v>
      </c>
      <c r="I171" s="125">
        <v>0</v>
      </c>
    </row>
    <row r="172" spans="2:9" ht="15">
      <c r="B172" s="67" t="s">
        <v>738</v>
      </c>
      <c r="C172" s="67" t="s">
        <v>739</v>
      </c>
      <c r="D172" s="125">
        <v>0</v>
      </c>
      <c r="E172" s="125">
        <v>0</v>
      </c>
      <c r="F172" s="125">
        <v>31400</v>
      </c>
      <c r="G172" s="125">
        <v>0</v>
      </c>
      <c r="H172" s="125">
        <v>31400</v>
      </c>
      <c r="I172" s="125">
        <v>0</v>
      </c>
    </row>
    <row r="173" spans="2:9" ht="15">
      <c r="B173" s="67" t="s">
        <v>507</v>
      </c>
      <c r="C173" s="67" t="s">
        <v>508</v>
      </c>
      <c r="D173" s="125">
        <v>0</v>
      </c>
      <c r="E173" s="125">
        <v>0</v>
      </c>
      <c r="F173" s="125">
        <v>1296913.64</v>
      </c>
      <c r="G173" s="125">
        <v>0</v>
      </c>
      <c r="H173" s="126">
        <v>1296913.64</v>
      </c>
      <c r="I173" s="125">
        <v>0</v>
      </c>
    </row>
    <row r="174" spans="2:9" ht="15">
      <c r="B174" s="67" t="s">
        <v>740</v>
      </c>
      <c r="C174" s="67" t="s">
        <v>741</v>
      </c>
      <c r="D174" s="125">
        <v>0</v>
      </c>
      <c r="E174" s="125">
        <v>0</v>
      </c>
      <c r="F174" s="125">
        <v>1296913.64</v>
      </c>
      <c r="G174" s="125">
        <v>0</v>
      </c>
      <c r="H174" s="126">
        <v>1296913.64</v>
      </c>
      <c r="I174" s="125">
        <v>0</v>
      </c>
    </row>
    <row r="175" spans="2:9" ht="15">
      <c r="B175" s="67" t="s">
        <v>553</v>
      </c>
      <c r="C175" s="67" t="s">
        <v>181</v>
      </c>
      <c r="D175" s="125">
        <v>0</v>
      </c>
      <c r="E175" s="125">
        <v>0</v>
      </c>
      <c r="F175" s="125">
        <v>178532</v>
      </c>
      <c r="G175" s="125">
        <v>0</v>
      </c>
      <c r="H175" s="126">
        <v>178532</v>
      </c>
      <c r="I175" s="125">
        <v>0</v>
      </c>
    </row>
    <row r="176" spans="2:9" ht="15">
      <c r="B176" s="67" t="s">
        <v>742</v>
      </c>
      <c r="C176" s="67" t="s">
        <v>743</v>
      </c>
      <c r="D176" s="125">
        <v>0</v>
      </c>
      <c r="E176" s="125">
        <v>0</v>
      </c>
      <c r="F176" s="125">
        <v>178532</v>
      </c>
      <c r="G176" s="125">
        <v>0</v>
      </c>
      <c r="H176" s="126">
        <v>178532</v>
      </c>
      <c r="I176" s="125">
        <v>0</v>
      </c>
    </row>
    <row r="177" spans="2:9" ht="15">
      <c r="B177" s="140" t="s">
        <v>554</v>
      </c>
      <c r="C177" s="140" t="s">
        <v>45</v>
      </c>
      <c r="D177" s="141">
        <v>0</v>
      </c>
      <c r="E177" s="141">
        <v>0</v>
      </c>
      <c r="F177" s="141">
        <v>203820</v>
      </c>
      <c r="G177" s="141">
        <v>0</v>
      </c>
      <c r="H177" s="141">
        <v>203820</v>
      </c>
      <c r="I177" s="125">
        <v>0</v>
      </c>
    </row>
    <row r="178" spans="2:9" ht="15">
      <c r="B178" s="67" t="s">
        <v>555</v>
      </c>
      <c r="C178" s="67" t="s">
        <v>556</v>
      </c>
      <c r="D178" s="125">
        <v>0</v>
      </c>
      <c r="E178" s="125">
        <v>0</v>
      </c>
      <c r="F178" s="125">
        <v>83300</v>
      </c>
      <c r="G178" s="125">
        <v>0</v>
      </c>
      <c r="H178" s="125">
        <v>83300</v>
      </c>
      <c r="I178" s="125">
        <v>0</v>
      </c>
    </row>
    <row r="179" spans="2:9" ht="15">
      <c r="B179" s="67" t="s">
        <v>744</v>
      </c>
      <c r="C179" s="67" t="s">
        <v>745</v>
      </c>
      <c r="D179" s="125">
        <v>0</v>
      </c>
      <c r="E179" s="125">
        <v>0</v>
      </c>
      <c r="F179" s="125">
        <v>83300</v>
      </c>
      <c r="G179" s="125">
        <v>0</v>
      </c>
      <c r="H179" s="125">
        <v>83300</v>
      </c>
      <c r="I179" s="125">
        <v>0</v>
      </c>
    </row>
    <row r="180" spans="2:9" ht="15">
      <c r="B180" s="67" t="s">
        <v>579</v>
      </c>
      <c r="C180" s="67" t="s">
        <v>580</v>
      </c>
      <c r="D180" s="125">
        <v>0</v>
      </c>
      <c r="E180" s="125">
        <v>0</v>
      </c>
      <c r="F180" s="125">
        <v>120520</v>
      </c>
      <c r="G180" s="125">
        <v>0</v>
      </c>
      <c r="H180" s="125">
        <v>120520</v>
      </c>
      <c r="I180" s="125">
        <v>0</v>
      </c>
    </row>
    <row r="181" spans="2:9" ht="15" thickBot="1">
      <c r="B181" s="67" t="s">
        <v>746</v>
      </c>
      <c r="C181" s="67" t="s">
        <v>747</v>
      </c>
      <c r="D181" s="125">
        <v>0</v>
      </c>
      <c r="E181" s="125">
        <v>0</v>
      </c>
      <c r="F181" s="125">
        <v>120520</v>
      </c>
      <c r="G181" s="125">
        <v>0</v>
      </c>
      <c r="H181" s="125">
        <v>120520</v>
      </c>
      <c r="I181" s="125">
        <v>0</v>
      </c>
    </row>
    <row r="182" spans="4:9" ht="15" thickBot="1">
      <c r="D182" s="125">
        <v>0</v>
      </c>
      <c r="E182" s="125">
        <v>0</v>
      </c>
      <c r="F182" s="125">
        <v>309594273.01</v>
      </c>
      <c r="G182" s="125">
        <v>7114985</v>
      </c>
      <c r="H182" s="192">
        <v>302479288.01</v>
      </c>
      <c r="I182" s="125">
        <v>0</v>
      </c>
    </row>
    <row r="184" spans="6:8" ht="15">
      <c r="F184" s="222"/>
      <c r="G184" s="223" t="s">
        <v>754</v>
      </c>
      <c r="H184" s="224">
        <f>+I51-H182</f>
        <v>151957851.53999996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SSQ</cp:lastModifiedBy>
  <dcterms:created xsi:type="dcterms:W3CDTF">2020-05-26T18:14:34Z</dcterms:created>
  <dcterms:modified xsi:type="dcterms:W3CDTF">2022-03-16T04:43:59Z</dcterms:modified>
  <cp:category/>
  <cp:version/>
  <cp:contentType/>
  <cp:contentStatus/>
</cp:coreProperties>
</file>